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3040" windowHeight="9090" tabRatio="920"/>
  </bookViews>
  <sheets>
    <sheet name="Instructions" sheetId="1" r:id="rId1"/>
    <sheet name="3 YearCriticalNeedsModel " sheetId="2" r:id="rId2"/>
    <sheet name="CriticalNeedsItems" sheetId="13" r:id="rId3"/>
    <sheet name="Lists (NEEDS TO BE HIDDEN)" sheetId="14" state="hidden" r:id="rId4"/>
  </sheets>
  <externalReferences>
    <externalReference r:id="rId5"/>
  </externalReferences>
  <definedNames>
    <definedName name="_mm1">[1]App!$A$306</definedName>
    <definedName name="_mm10">[1]App!$A$315</definedName>
    <definedName name="_mm11">[1]App!$A$316</definedName>
    <definedName name="_mm12">[1]App!$A$317</definedName>
    <definedName name="_mm13">[1]App!$A$318</definedName>
    <definedName name="_mm14">[1]App!$A$319</definedName>
    <definedName name="_mm15">[1]App!$A$320</definedName>
    <definedName name="_mm16">[1]App!$B$306</definedName>
    <definedName name="_mm17">[1]App!$B$307</definedName>
    <definedName name="_mm18">[1]App!$B$308</definedName>
    <definedName name="_mm19">[1]App!$B$309</definedName>
    <definedName name="_mm2">[1]App!$A$307</definedName>
    <definedName name="_mm20">[1]App!$B$310</definedName>
    <definedName name="_mm21">[1]App!$B$311</definedName>
    <definedName name="_mm22">[1]App!$B$312</definedName>
    <definedName name="_mm23">[1]App!$B$313</definedName>
    <definedName name="_mm24">[1]App!$B$314</definedName>
    <definedName name="_mm25">[1]App!$B$315</definedName>
    <definedName name="_mm26">[1]App!$B$316</definedName>
    <definedName name="_mm27">[1]App!$B$317</definedName>
    <definedName name="_mm28">[1]App!$B$318</definedName>
    <definedName name="_mm29">[1]App!$B$319</definedName>
    <definedName name="_mm3">[1]App!$A$308</definedName>
    <definedName name="_mm30">[1]App!$B$320</definedName>
    <definedName name="_mm4">[1]App!$A$309</definedName>
    <definedName name="_mm46">[1]App!$D$306</definedName>
    <definedName name="_mm47">[1]App!$D$307</definedName>
    <definedName name="_mm48">[1]App!$D$308</definedName>
    <definedName name="_mm49">[1]App!$D$309</definedName>
    <definedName name="_mm5">[1]App!$A$310</definedName>
    <definedName name="_mm50">[1]App!$D$310</definedName>
    <definedName name="_mm51">[1]App!$D$311</definedName>
    <definedName name="_mm52">[1]App!$D$312</definedName>
    <definedName name="_mm53">[1]App!$D$313</definedName>
    <definedName name="_mm54">[1]App!$D$314</definedName>
    <definedName name="_mm55">[1]App!$D$315</definedName>
    <definedName name="_mm56">[1]App!$D$316</definedName>
    <definedName name="_mm57">[1]App!$D$317</definedName>
    <definedName name="_mm58">[1]App!$D$318</definedName>
    <definedName name="_mm59">[1]App!$D$319</definedName>
    <definedName name="_mm6">[1]App!$A$311</definedName>
    <definedName name="_mm60">[1]App!$D$320</definedName>
    <definedName name="_mm7">[1]App!$A$312</definedName>
    <definedName name="_mm8">[1]App!$A$313</definedName>
    <definedName name="_mm9">[1]App!$A$314</definedName>
    <definedName name="_pp1">[1]App!$A$305</definedName>
    <definedName name="_pp2">[1]App!$B$305</definedName>
    <definedName name="_pp4">[1]App!$D$305</definedName>
    <definedName name="Accessibility">'Lists (NEEDS TO BE HIDDEN)'!$B$11:$D$11</definedName>
    <definedName name="Building_Envelope">'Lists (NEEDS TO BE HIDDEN)'!$B$4:$X$4</definedName>
    <definedName name="Common_Areas">'Lists (NEEDS TO BE HIDDEN)'!$B$5:$M$5</definedName>
    <definedName name="Common_Plumbing_and_Mechanical">'Lists (NEEDS TO BE HIDDEN)'!$B$7:$L$7</definedName>
    <definedName name="Dwelling_Units">'Lists (NEEDS TO BE HIDDEN)'!$B$6:$W$6</definedName>
    <definedName name="Elevator_Systems">'Lists (NEEDS TO BE HIDDEN)'!$B$8:$D$8</definedName>
    <definedName name="Environmental_Remediation">'Lists (NEEDS TO BE HIDDEN)'!$B$10:$H$10</definedName>
    <definedName name="Fire_Protection">'Lists (NEEDS TO BE HIDDEN)'!$B$9:$D$9</definedName>
    <definedName name="MIP">[1]App!$J$459</definedName>
    <definedName name="other">'Lists (NEEDS TO BE HIDDEN)'!$B$12:$C$12</definedName>
    <definedName name="Primary">'Lists (NEEDS TO BE HIDDEN)'!$A$2:$A$12</definedName>
    <definedName name="_xlnm.Print_Area" localSheetId="1">'3 YearCriticalNeedsModel '!$A$1:$I$37</definedName>
    <definedName name="_xlnm.Print_Area" localSheetId="2">CriticalNeedsItems!$A$1:$G$58</definedName>
    <definedName name="_xlnm.Print_Area" localSheetId="0">Instructions!$A$1:$D$14</definedName>
    <definedName name="Site_and_Accessory_Structures">'Lists (NEEDS TO BE HIDDEN)'!$B$2:$Q$2</definedName>
    <definedName name="Structural_Integrity">'Lists (NEEDS TO BE HIDDEN)'!$B$3:$C$3</definedName>
    <definedName name="U8B1">[1]App!$H$340</definedName>
    <definedName name="U8C9">[1]App!$I$360</definedName>
    <definedName name="U8G3d">[1]App!$I$411</definedName>
    <definedName name="U8I2">[1]App!$H$426</definedName>
    <definedName name="U8I3">[1]App!$H$427</definedName>
    <definedName name="U8I4">[1]App!$H$428</definedName>
    <definedName name="UAppAandM">[1]App!$H$381</definedName>
    <definedName name="UAppAudit">[1]App!$H$386</definedName>
    <definedName name="UAppInsurance">[1]App!$I$413</definedName>
    <definedName name="UAppLegal">[1]App!$H$385</definedName>
    <definedName name="UAppMaintPay">[1]App!$H$403</definedName>
    <definedName name="UAppMaxMorgAmort">[1]App!$H$459</definedName>
    <definedName name="UAppMaxMOrgRate">[1]App!$F$459</definedName>
    <definedName name="UAppMgmtFee">[1]App!$H$384</definedName>
    <definedName name="UAppOtherAdm">[1]App!$H$389</definedName>
    <definedName name="UAppPhone">[1]App!$H$387</definedName>
    <definedName name="UAppRETaxes">[1]App!$H$422</definedName>
    <definedName name="UAppSitePay">[1]App!$H$388</definedName>
    <definedName name="UName">[1]App!$D$21</definedName>
    <definedName name="Unique1">[1]App!$I$412</definedName>
    <definedName name="UVac">[1]App!$E$350</definedName>
    <definedName name="Z_160A2AA8_3D5E_4567_AA68_E995B337DC92_.wvu.PrintArea" localSheetId="1" hidden="1">'3 YearCriticalNeedsModel '!$A$1:$I$37</definedName>
    <definedName name="Z_160A2AA8_3D5E_4567_AA68_E995B337DC92_.wvu.PrintArea" localSheetId="0" hidden="1">Instructions!$A$1:$D$14</definedName>
    <definedName name="Z_8BD12DF6_E161_4A64_B548_A7343226A364_.wvu.PrintArea" localSheetId="1" hidden="1">'3 YearCriticalNeedsModel '!$A$1:$I$37</definedName>
    <definedName name="Z_8BD12DF6_E161_4A64_B548_A7343226A364_.wvu.PrintArea" localSheetId="0" hidden="1">Instructions!$A$1:$D$14</definedName>
  </definedNames>
  <calcPr calcId="145621"/>
  <customWorkbookViews>
    <customWorkbookView name="Heitlinger, Anne - Personal View" guid="{160A2AA8-3D5E-4567-AA68-E995B337DC92}" mergeInterval="0" personalView="1" maximized="1" windowWidth="1244" windowHeight="712" tabRatio="920" activeSheetId="2"/>
    <customWorkbookView name="Kroona, Patricia - Personal View" guid="{8BD12DF6-E161-4A64-B548-A7343226A364}" mergeInterval="0" personalView="1" xWindow="6" yWindow="29" windowWidth="1354" windowHeight="482" tabRatio="920" activeSheetId="1"/>
  </customWorkbookViews>
</workbook>
</file>

<file path=xl/calcChain.xml><?xml version="1.0" encoding="utf-8"?>
<calcChain xmlns="http://schemas.openxmlformats.org/spreadsheetml/2006/main">
  <c r="G24" i="2" l="1"/>
  <c r="D24" i="2"/>
  <c r="H18" i="2"/>
  <c r="I18" i="2"/>
  <c r="E18" i="2"/>
  <c r="F18" i="2"/>
  <c r="G17" i="2"/>
  <c r="G20" i="2"/>
  <c r="G25" i="2"/>
  <c r="G26" i="2"/>
  <c r="D17" i="2"/>
  <c r="D20" i="2"/>
  <c r="D25" i="2"/>
  <c r="D26" i="2"/>
  <c r="H16" i="2"/>
  <c r="I16" i="2"/>
  <c r="I24" i="2"/>
  <c r="E16" i="2"/>
  <c r="F16" i="2"/>
  <c r="F24" i="2"/>
  <c r="E24" i="2"/>
  <c r="H15" i="2"/>
  <c r="I15" i="2"/>
  <c r="E15" i="2"/>
  <c r="C8" i="2"/>
  <c r="H14" i="2"/>
  <c r="E14" i="2"/>
  <c r="F14" i="2"/>
  <c r="F17" i="2"/>
  <c r="F20" i="2"/>
  <c r="F25" i="2"/>
  <c r="C7" i="2"/>
  <c r="F52" i="13"/>
  <c r="F55" i="13"/>
  <c r="F56" i="13"/>
  <c r="C52" i="13"/>
  <c r="C54" i="13"/>
  <c r="B10" i="13"/>
  <c r="F54" i="13"/>
  <c r="F15" i="2"/>
  <c r="H24" i="2"/>
  <c r="F58" i="13"/>
  <c r="G28" i="2"/>
  <c r="G30" i="2"/>
  <c r="H22" i="2"/>
  <c r="C56" i="13"/>
  <c r="C55" i="13"/>
  <c r="C58" i="13"/>
  <c r="D28" i="2"/>
  <c r="D30" i="2"/>
  <c r="E22" i="2"/>
  <c r="I14" i="2"/>
  <c r="I17" i="2"/>
  <c r="I20" i="2"/>
  <c r="I25" i="2"/>
  <c r="H17" i="2"/>
  <c r="H20" i="2"/>
  <c r="H25" i="2"/>
  <c r="H26" i="2"/>
  <c r="H30" i="2"/>
  <c r="I22" i="2"/>
  <c r="I26" i="2"/>
  <c r="I30" i="2"/>
  <c r="I31" i="2"/>
  <c r="E17" i="2"/>
  <c r="E20" i="2"/>
  <c r="E25" i="2"/>
  <c r="E26" i="2"/>
  <c r="E30" i="2"/>
  <c r="F22" i="2"/>
  <c r="F26" i="2"/>
  <c r="F30" i="2"/>
  <c r="F31" i="2"/>
</calcChain>
</file>

<file path=xl/comments1.xml><?xml version="1.0" encoding="utf-8"?>
<comments xmlns="http://schemas.openxmlformats.org/spreadsheetml/2006/main">
  <authors>
    <author>Gooden, Lori</author>
  </authors>
  <commentList>
    <comment ref="A37" authorId="0">
      <text>
        <r>
          <rPr>
            <b/>
            <sz val="9"/>
            <color indexed="81"/>
            <rFont val="Tahoma"/>
            <family val="2"/>
          </rPr>
          <t>Gooden, Lori:</t>
        </r>
        <r>
          <rPr>
            <sz val="9"/>
            <color indexed="81"/>
            <rFont val="Tahoma"/>
            <family val="2"/>
          </rPr>
          <t xml:space="preserve">
Stuck a space at the beginning of the sentence on Line 38 (before "The Agency" </t>
        </r>
      </text>
    </comment>
  </commentList>
</comments>
</file>

<file path=xl/sharedStrings.xml><?xml version="1.0" encoding="utf-8"?>
<sst xmlns="http://schemas.openxmlformats.org/spreadsheetml/2006/main" count="180" uniqueCount="163">
  <si>
    <t xml:space="preserve">Supporting documents submitted by applicant:  </t>
  </si>
  <si>
    <t>Federally Subsidized Units :</t>
  </si>
  <si>
    <t xml:space="preserve">&gt; </t>
  </si>
  <si>
    <r>
      <t xml:space="preserve">   ·</t>
    </r>
    <r>
      <rPr>
        <sz val="11"/>
        <color indexed="8"/>
        <rFont val="Times New Roman"/>
        <family val="1"/>
      </rPr>
      <t xml:space="preserve">   </t>
    </r>
    <r>
      <rPr>
        <sz val="11"/>
        <color theme="1"/>
        <rFont val="Calibri"/>
        <family val="2"/>
        <scheme val="minor"/>
      </rPr>
      <t xml:space="preserve">Photos </t>
    </r>
  </si>
  <si>
    <r>
      <t xml:space="preserve">   ·</t>
    </r>
    <r>
      <rPr>
        <sz val="11"/>
        <color indexed="8"/>
        <rFont val="Times New Roman"/>
        <family val="1"/>
      </rPr>
      <t xml:space="preserve">   </t>
    </r>
    <r>
      <rPr>
        <sz val="11"/>
        <color theme="1"/>
        <rFont val="Calibri"/>
        <family val="2"/>
        <scheme val="minor"/>
      </rPr>
      <t xml:space="preserve">REAC Standards, Inspection Findings and/or Professional Certification </t>
    </r>
  </si>
  <si>
    <t>Total Units:</t>
  </si>
  <si>
    <t>Property Name:</t>
  </si>
  <si>
    <t>% Federally Subsidized:</t>
  </si>
  <si>
    <t>Income Inflator:</t>
  </si>
  <si>
    <t>Expense Inflator:</t>
  </si>
  <si>
    <t>Effective Gross Income (Income after Vacancy)</t>
  </si>
  <si>
    <t>Reserve Deposits</t>
  </si>
  <si>
    <t>Net Operating Income</t>
  </si>
  <si>
    <t>Debt Service</t>
  </si>
  <si>
    <t>Net Cash Flow</t>
  </si>
  <si>
    <t>Annual Deposit to Reserves</t>
  </si>
  <si>
    <t>Critical Physical Needs</t>
  </si>
  <si>
    <t>Current Year</t>
  </si>
  <si>
    <t>Year Three</t>
  </si>
  <si>
    <t>Year Two</t>
  </si>
  <si>
    <t>Starting Reserves Balance*</t>
  </si>
  <si>
    <t>APPLICANT</t>
  </si>
  <si>
    <t>MINNESOTA HOUSING</t>
  </si>
  <si>
    <t>Available Cash and Reserves</t>
  </si>
  <si>
    <t>Ending Reserve Balance</t>
  </si>
  <si>
    <t>Ending Reserve Balance per Unit**</t>
  </si>
  <si>
    <t>Payments from Cash Flow</t>
  </si>
  <si>
    <t>Minnesota Housing will verify information provided and adjust numbers as necessary.</t>
  </si>
  <si>
    <r>
      <t xml:space="preserve">   ·</t>
    </r>
    <r>
      <rPr>
        <sz val="11"/>
        <color indexed="8"/>
        <rFont val="Times New Roman"/>
        <family val="1"/>
      </rPr>
      <t xml:space="preserve">   </t>
    </r>
    <r>
      <rPr>
        <sz val="11"/>
        <color theme="1"/>
        <rFont val="Calibri"/>
        <family val="2"/>
        <scheme val="minor"/>
      </rPr>
      <t>Physical Needs Assessment Template (PNAT)</t>
    </r>
  </si>
  <si>
    <t>Minnesota Housing D#:</t>
  </si>
  <si>
    <t>**Projects must have a negative Ending Reserve Balance in Year 3 of at least $5,000 per unit to be eligible for points in application.</t>
  </si>
  <si>
    <t>Operating Expenses (Excluding Reserves)</t>
  </si>
  <si>
    <t>Detail of Available Cash Flow and Reserves</t>
  </si>
  <si>
    <t>Determination of Critical Physical Needs</t>
  </si>
  <si>
    <t>Site and Accessory Structures</t>
  </si>
  <si>
    <t>Common Areas</t>
  </si>
  <si>
    <t>Dwelling Units</t>
  </si>
  <si>
    <t>Fire Protection</t>
  </si>
  <si>
    <t>Accessibility</t>
  </si>
  <si>
    <t>Environmental Remediation</t>
  </si>
  <si>
    <t>TO BE COMPLETED BY APPLICANT</t>
  </si>
  <si>
    <t>Cost Estimate by Applicant</t>
  </si>
  <si>
    <t>Validated by Minnesota Housing</t>
  </si>
  <si>
    <t>Structural Integrity</t>
  </si>
  <si>
    <t>Building Envelope</t>
  </si>
  <si>
    <t>Elevator Systems</t>
  </si>
  <si>
    <t>Other</t>
  </si>
  <si>
    <t>Asphalt Repair/Replace</t>
  </si>
  <si>
    <t>Concrete Repair/Replace</t>
  </si>
  <si>
    <t>Sealcoat/Restripe</t>
  </si>
  <si>
    <t>Grading, Drainage, Earthwork, Landscaping</t>
  </si>
  <si>
    <t>Play Area/Site Amenities</t>
  </si>
  <si>
    <t>Fencing</t>
  </si>
  <si>
    <t>Site Signage</t>
  </si>
  <si>
    <t>Site Utilities</t>
  </si>
  <si>
    <t>Retaining Walls</t>
  </si>
  <si>
    <t>Porches/Decks/Canopies</t>
  </si>
  <si>
    <t>Trash Enclosure/Sheds</t>
  </si>
  <si>
    <t>Site Drainage Redmediation</t>
  </si>
  <si>
    <t>Tripping Hazard Repair</t>
  </si>
  <si>
    <t>Site Life-Safety (missing handrails, etc.)</t>
  </si>
  <si>
    <t>Site and Garage Other</t>
  </si>
  <si>
    <t>Structural ingregity Items</t>
  </si>
  <si>
    <t>Roof Covering: Asphalt/Wood Shingles</t>
  </si>
  <si>
    <t>Roof Covering: Built Up/Single Ply</t>
  </si>
  <si>
    <t>Roof Covering: Metal</t>
  </si>
  <si>
    <t>Exterior Walls: Alum Siding</t>
  </si>
  <si>
    <t>Exterior Walls: Masonry</t>
  </si>
  <si>
    <t>Exterior Walls: Precast Conc</t>
  </si>
  <si>
    <t>Exterior Walls: Vinyl Siding</t>
  </si>
  <si>
    <t>Exterior Walls: Wood/Stucco/Other</t>
  </si>
  <si>
    <t>Exterior Walls Assembly/Insulation</t>
  </si>
  <si>
    <t>Soffits/Fascias/Parapets</t>
  </si>
  <si>
    <t>Windows: Aluminum</t>
  </si>
  <si>
    <t>Windows: Wood Vinyl/Fiberglass</t>
  </si>
  <si>
    <t>Skylights</t>
  </si>
  <si>
    <t>Doors: Service/Entry</t>
  </si>
  <si>
    <t>OH Doors</t>
  </si>
  <si>
    <t>Broken Glass Repair</t>
  </si>
  <si>
    <t>Door/Window Lock Repair</t>
  </si>
  <si>
    <t>Water Penetration Remediation</t>
  </si>
  <si>
    <t>Foundation Repair</t>
  </si>
  <si>
    <t>Garages</t>
  </si>
  <si>
    <t>Furniture, Fixtures, and Equipment (FF&amp;E)</t>
  </si>
  <si>
    <t>Cabinetry</t>
  </si>
  <si>
    <t>Doors and Windows: Interior</t>
  </si>
  <si>
    <t>Flooring: Ceramic/Wood/Concrete</t>
  </si>
  <si>
    <t>Flooring: Carpet/Resilient</t>
  </si>
  <si>
    <t>Painting/Finishing</t>
  </si>
  <si>
    <t>Public Bath: Accessories</t>
  </si>
  <si>
    <t>Public Bath: Plumbing Fixtures</t>
  </si>
  <si>
    <t>Wall/Ceiling Repairs</t>
  </si>
  <si>
    <t>Stairs (Interior and Exterior)</t>
  </si>
  <si>
    <t>Kitchen/Bath Cabinets</t>
  </si>
  <si>
    <t>Plumbing Fixtures</t>
  </si>
  <si>
    <t>Flooring: Carpet</t>
  </si>
  <si>
    <t>Flooring: Resilitent</t>
  </si>
  <si>
    <t>DU Doors/Entry Door</t>
  </si>
  <si>
    <t>Wall Ceiling Repairs</t>
  </si>
  <si>
    <t>Kitchen/Range Exhaust</t>
  </si>
  <si>
    <t>Bath Exhaust</t>
  </si>
  <si>
    <t>Appliances: Range Hood</t>
  </si>
  <si>
    <t>Appliances: Range/Stove Top</t>
  </si>
  <si>
    <t>Appliances: Refrigerator</t>
  </si>
  <si>
    <t>Appliances: Dishwasher</t>
  </si>
  <si>
    <t>Appliances: In Unit Clothes Washer</t>
  </si>
  <si>
    <t>Appliances: In Unit Clothes Dryer</t>
  </si>
  <si>
    <t>Window Coverings</t>
  </si>
  <si>
    <t>Smoke/CO Detectors</t>
  </si>
  <si>
    <t>Unit Wiring/Receptacles/Switches</t>
  </si>
  <si>
    <t>Window/Thru-Wall AC</t>
  </si>
  <si>
    <t>Water Heater</t>
  </si>
  <si>
    <t>Packaged HVAC</t>
  </si>
  <si>
    <t>Common HVAC</t>
  </si>
  <si>
    <t>Boiler</t>
  </si>
  <si>
    <t>Common Domestic Water Heater</t>
  </si>
  <si>
    <t>Temperature Controls</t>
  </si>
  <si>
    <t>Leaky or Clogged Water/Sewer Piping</t>
  </si>
  <si>
    <t>Common Plmbg Fixture Repair/Replace</t>
  </si>
  <si>
    <t>Electrical Fixtures</t>
  </si>
  <si>
    <t>Fire Alarm/ CO/ NO2</t>
  </si>
  <si>
    <t>MEP Life-Safety</t>
  </si>
  <si>
    <t>Missing/Damaged Fire Extinguishers</t>
  </si>
  <si>
    <t>Elevator Upgrades (aesthetic)</t>
  </si>
  <si>
    <t>Elevator Life-Safety (Critical)</t>
  </si>
  <si>
    <t>Sprinkler System</t>
  </si>
  <si>
    <t>Fire Extinguishers</t>
  </si>
  <si>
    <t>Lead-based Paint Remediation</t>
  </si>
  <si>
    <t>Asbestos-containing Material Remediation</t>
  </si>
  <si>
    <t>Radon/Vapor Intrusion Remediation</t>
  </si>
  <si>
    <t>Contaminated Soil Remediation/Corrections</t>
  </si>
  <si>
    <t>Mold/Mildew Remediation</t>
  </si>
  <si>
    <t>Leasing/Public Accessibile Route</t>
  </si>
  <si>
    <t>Accessible Unit (adapt or repair)</t>
  </si>
  <si>
    <t>Graffiti/Vandal Remediation and Resistance</t>
  </si>
  <si>
    <t>Common Plumbing and Mechanical</t>
  </si>
  <si>
    <t>General Conditions (6% Maximum)</t>
  </si>
  <si>
    <t>Overhead (2% Maximum)</t>
  </si>
  <si>
    <t>Profit (6% Maximum)</t>
  </si>
  <si>
    <t>Subtotal</t>
  </si>
  <si>
    <t>Total</t>
  </si>
  <si>
    <t>Exterior Walls: Cement/Composite</t>
  </si>
  <si>
    <t>Waterproofing (Foundations)</t>
  </si>
  <si>
    <t>Bldg Envelope Other</t>
  </si>
  <si>
    <t>Underground Storage Tank Removal</t>
  </si>
  <si>
    <t>Provide audits and updated financial statements to document current revenues and expenses, as well as reserve balances.</t>
  </si>
  <si>
    <t xml:space="preserve">This workbook should only include costs associated with remediating critical items. For example, if 40% of the windows are failing  but the construction budget in the application includes replacement of 100% of the windows, this workbook should only include the replacement cost associated with 40% of the windows. </t>
  </si>
  <si>
    <t>The Agency's determination of the Ending Reserve Balance will be used to determine final eligibility.</t>
  </si>
  <si>
    <t>*Available cash and reserves at the time of application.</t>
  </si>
  <si>
    <r>
      <t xml:space="preserve">    •    </t>
    </r>
    <r>
      <rPr>
        <sz val="11"/>
        <color indexed="8"/>
        <rFont val="Calibri"/>
        <family val="2"/>
      </rPr>
      <t>20 Year Capital Expenditure Template (20YCE)</t>
    </r>
  </si>
  <si>
    <t xml:space="preserve">TO BE COMPLETED BY MINNESOTA HOUSING </t>
  </si>
  <si>
    <r>
      <t>A qualified physical needs assessor should complete the Minnesota Housing Physical Needs Analysis Template (PNAT) and the 20</t>
    </r>
    <r>
      <rPr>
        <sz val="11"/>
        <color indexed="10"/>
        <rFont val="Calibri"/>
        <family val="2"/>
      </rPr>
      <t xml:space="preserve"> </t>
    </r>
    <r>
      <rPr>
        <sz val="11"/>
        <color indexed="8"/>
        <rFont val="Calibri"/>
        <family val="2"/>
      </rPr>
      <t xml:space="preserve">Year Capital Expenditure Template (20YCE) based upon their inspection of the property. They should also review </t>
    </r>
    <r>
      <rPr>
        <sz val="11"/>
        <color indexed="10"/>
        <rFont val="Calibri"/>
        <family val="2"/>
      </rPr>
      <t xml:space="preserve"> </t>
    </r>
    <r>
      <rPr>
        <sz val="11"/>
        <rFont val="Calibri"/>
        <family val="2"/>
      </rPr>
      <t>the most recent</t>
    </r>
    <r>
      <rPr>
        <sz val="11"/>
        <color indexed="8"/>
        <rFont val="Calibri"/>
        <family val="2"/>
      </rPr>
      <t xml:space="preserve"> Minnesota Housing Multifamily Rental Housing  Design/Construction Standards (RHD/CS), particularly Chapters 3 and 10.</t>
    </r>
  </si>
  <si>
    <r>
      <t xml:space="preserve">Minnesota Housing uses </t>
    </r>
    <r>
      <rPr>
        <sz val="11"/>
        <rFont val="Calibri"/>
        <family val="2"/>
      </rPr>
      <t>Chapter 10 of the RHD/CS</t>
    </r>
    <r>
      <rPr>
        <sz val="11"/>
        <color indexed="10"/>
        <rFont val="Calibri"/>
        <family val="2"/>
      </rPr>
      <t xml:space="preserve"> </t>
    </r>
    <r>
      <rPr>
        <sz val="11"/>
        <color indexed="8"/>
        <rFont val="Calibri"/>
        <family val="2"/>
      </rPr>
      <t xml:space="preserve">to measure criticality. </t>
    </r>
  </si>
  <si>
    <r>
      <t xml:space="preserve">Use RHD/CS Chapter 10, along with the data from the </t>
    </r>
    <r>
      <rPr>
        <i/>
        <sz val="11"/>
        <color indexed="8"/>
        <rFont val="Calibri"/>
        <family val="2"/>
      </rPr>
      <t>critical needs</t>
    </r>
    <r>
      <rPr>
        <sz val="11"/>
        <color indexed="8"/>
        <rFont val="Calibri"/>
        <family val="2"/>
      </rPr>
      <t xml:space="preserve"> column of the 20YCE to identify  the critical needs portion of the scope of work, as represented in the "CriticalNeedsItems" tab. Only the property's critical needs items should be identified in the "CriticalNeedsItems" tab. When the "CriticalNeedsItems" tab has been completed, the information is automatically summarized on the "3-YearCriticalNeedsModel" tab.     </t>
    </r>
  </si>
  <si>
    <r>
      <t xml:space="preserve">   ·</t>
    </r>
    <r>
      <rPr>
        <sz val="11"/>
        <color indexed="8"/>
        <rFont val="Times New Roman"/>
        <family val="1"/>
      </rPr>
      <t xml:space="preserve">   </t>
    </r>
    <r>
      <rPr>
        <sz val="11"/>
        <color theme="1"/>
        <rFont val="Calibri"/>
        <family val="2"/>
        <scheme val="minor"/>
      </rPr>
      <t>3 Year Critical Needs Model (tab 2 of this workbook)</t>
    </r>
  </si>
  <si>
    <r>
      <t>Minnesota Housing Archi</t>
    </r>
    <r>
      <rPr>
        <b/>
        <sz val="11"/>
        <color indexed="8"/>
        <rFont val="Calibri"/>
        <family val="2"/>
      </rPr>
      <t>tect's Comments</t>
    </r>
  </si>
  <si>
    <t>Critical Physical Needs: 3 Year Model</t>
  </si>
  <si>
    <r>
      <rPr>
        <b/>
        <sz val="11"/>
        <color indexed="8"/>
        <rFont val="Calibri"/>
        <family val="2"/>
      </rPr>
      <t>NOTE:</t>
    </r>
    <r>
      <rPr>
        <sz val="11"/>
        <color indexed="8"/>
        <rFont val="Calibri"/>
        <family val="2"/>
      </rPr>
      <t xml:space="preserve"> The condition and cost of the claimed critical needs will be validated by a </t>
    </r>
    <r>
      <rPr>
        <sz val="11"/>
        <rFont val="Calibri"/>
        <family val="2"/>
      </rPr>
      <t>Minnesota Housing</t>
    </r>
    <r>
      <rPr>
        <sz val="11"/>
        <color indexed="10"/>
        <rFont val="Calibri"/>
        <family val="2"/>
      </rPr>
      <t xml:space="preserve"> </t>
    </r>
    <r>
      <rPr>
        <sz val="11"/>
        <color indexed="8"/>
        <rFont val="Calibri"/>
        <family val="2"/>
      </rPr>
      <t xml:space="preserve">Architect. These validated costs will be used in the </t>
    </r>
    <r>
      <rPr>
        <sz val="11"/>
        <rFont val="Calibri"/>
        <family val="2"/>
      </rPr>
      <t>Determination of Critical Physical Needs Workbook</t>
    </r>
    <r>
      <rPr>
        <sz val="11"/>
        <color indexed="8"/>
        <rFont val="Calibri"/>
        <family val="2"/>
      </rPr>
      <t xml:space="preserve"> to determine if the application meets eligibility under the Tax Credit Self-Scoring Worksheet's Critical Physical Needs.  </t>
    </r>
  </si>
  <si>
    <r>
      <t>Complete all the blue cells in this workbook, and</t>
    </r>
    <r>
      <rPr>
        <sz val="11"/>
        <color indexed="8"/>
        <rFont val="Calibri"/>
        <family val="2"/>
      </rPr>
      <t xml:space="preserve"> in the rows of the "CriticalNeedsItems" tab, select drop-down lists, which identify the inspectable area(s) and its critical needs item(s).    </t>
    </r>
  </si>
  <si>
    <r>
      <t xml:space="preserve">Inspectable Area </t>
    </r>
    <r>
      <rPr>
        <b/>
        <sz val="11"/>
        <color indexed="10"/>
        <rFont val="Calibri"/>
        <family val="2"/>
      </rPr>
      <t>(select first)</t>
    </r>
  </si>
  <si>
    <r>
      <t xml:space="preserve">Critical Need Item </t>
    </r>
    <r>
      <rPr>
        <b/>
        <sz val="11"/>
        <color indexed="10"/>
        <rFont val="Calibri"/>
        <family val="2"/>
      </rPr>
      <t>(select second)</t>
    </r>
  </si>
  <si>
    <t>Instructions for Completing Three Year Critical Needs Model</t>
  </si>
  <si>
    <r>
      <t xml:space="preserve">Applicant Explanation </t>
    </r>
    <r>
      <rPr>
        <b/>
        <sz val="11"/>
        <color indexed="10"/>
        <rFont val="Calibri"/>
        <family val="2"/>
      </rPr>
      <t>(If 'other' selected, please comment)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</si>
</sst>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quot;$&quot;#,##0"/>
  </numFmts>
  <fonts count="32" x14ac:knownFonts="1">
    <font>
      <sz val="11"/>
      <color theme="1"/>
      <name val="Calibri"/>
      <family val="2"/>
      <scheme val="minor"/>
    </font>
    <font>
      <sz val="11"/>
      <color indexed="8"/>
      <name val="Calibri"/>
      <family val="2"/>
    </font>
    <font>
      <sz val="10"/>
      <name val="Arial"/>
      <family val="2"/>
    </font>
    <font>
      <sz val="10"/>
      <color indexed="8"/>
      <name val="Helv"/>
    </font>
    <font>
      <sz val="11"/>
      <color indexed="8"/>
      <name val="Times New Roman"/>
      <family val="1"/>
    </font>
    <font>
      <b/>
      <sz val="11"/>
      <color indexed="8"/>
      <name val="Calibri"/>
      <family val="2"/>
    </font>
    <font>
      <sz val="11"/>
      <color indexed="10"/>
      <name val="Calibri"/>
      <family val="2"/>
    </font>
    <font>
      <i/>
      <sz val="11"/>
      <color indexed="8"/>
      <name val="Calibri"/>
      <family val="2"/>
    </font>
    <font>
      <sz val="11"/>
      <name val="Calibri"/>
      <family val="2"/>
    </font>
    <font>
      <sz val="9"/>
      <color indexed="81"/>
      <name val="Tahoma"/>
      <family val="2"/>
    </font>
    <font>
      <b/>
      <sz val="9"/>
      <color indexed="81"/>
      <name val="Tahoma"/>
      <family val="2"/>
    </font>
    <font>
      <b/>
      <sz val="11"/>
      <color indexed="10"/>
      <name val="Calibri"/>
      <family val="2"/>
    </font>
    <font>
      <sz val="11"/>
      <color theme="1"/>
      <name val="Calibri"/>
      <family val="2"/>
      <scheme val="minor"/>
    </font>
    <font>
      <b/>
      <sz val="11"/>
      <color theme="1"/>
      <name val="Calibri"/>
      <family val="2"/>
      <scheme val="minor"/>
    </font>
    <font>
      <sz val="12"/>
      <color theme="1"/>
      <name val="Calibri"/>
      <family val="2"/>
      <scheme val="minor"/>
    </font>
    <font>
      <sz val="11"/>
      <color rgb="FFFF33CC"/>
      <name val="Calibri"/>
      <family val="2"/>
      <scheme val="minor"/>
    </font>
    <font>
      <i/>
      <sz val="11"/>
      <color theme="1"/>
      <name val="Calibri"/>
      <family val="2"/>
      <scheme val="minor"/>
    </font>
    <font>
      <sz val="11"/>
      <color rgb="FF000000"/>
      <name val="Calibri"/>
      <family val="2"/>
      <scheme val="minor"/>
    </font>
    <font>
      <u/>
      <sz val="11"/>
      <color rgb="FF0000FF"/>
      <name val="Calibri"/>
      <family val="2"/>
      <scheme val="minor"/>
    </font>
    <font>
      <b/>
      <sz val="11"/>
      <color rgb="FF000000"/>
      <name val="Calibri"/>
      <family val="2"/>
      <scheme val="minor"/>
    </font>
    <font>
      <sz val="8"/>
      <color rgb="FF00B050"/>
      <name val="Calibri"/>
      <family val="2"/>
      <scheme val="minor"/>
    </font>
    <font>
      <sz val="11"/>
      <name val="Calibri"/>
      <family val="2"/>
      <scheme val="minor"/>
    </font>
    <font>
      <sz val="11"/>
      <color rgb="FF0000FF"/>
      <name val="Calibri"/>
      <family val="2"/>
      <scheme val="minor"/>
    </font>
    <font>
      <b/>
      <sz val="11"/>
      <name val="Calibri"/>
      <family val="2"/>
      <scheme val="minor"/>
    </font>
    <font>
      <sz val="11"/>
      <color theme="1"/>
      <name val="Calibri"/>
      <family val="2"/>
    </font>
    <font>
      <b/>
      <sz val="14"/>
      <color theme="1"/>
      <name val="Calibri"/>
      <family val="2"/>
      <scheme val="minor"/>
    </font>
    <font>
      <b/>
      <sz val="12"/>
      <color theme="1"/>
      <name val="Calibri"/>
      <family val="2"/>
      <scheme val="minor"/>
    </font>
    <font>
      <sz val="10"/>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sz val="11"/>
      <color theme="1"/>
      <name val="Symbol"/>
      <family val="1"/>
      <charset val="2"/>
    </font>
  </fonts>
  <fills count="9">
    <fill>
      <patternFill patternType="none"/>
    </fill>
    <fill>
      <patternFill patternType="gray125"/>
    </fill>
    <fill>
      <patternFill patternType="solid">
        <fgColor indexed="65"/>
      </patternFill>
    </fill>
    <fill>
      <patternFill patternType="solid">
        <fgColor indexed="6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0">
    <xf numFmtId="0" fontId="0" fillId="0" borderId="0"/>
    <xf numFmtId="43" fontId="1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12" fillId="0" borderId="0"/>
    <xf numFmtId="0" fontId="3" fillId="0" borderId="0"/>
    <xf numFmtId="9" fontId="1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cellStyleXfs>
  <cellXfs count="144">
    <xf numFmtId="0" fontId="0" fillId="0" borderId="0" xfId="0"/>
    <xf numFmtId="0" fontId="0" fillId="0" borderId="0" xfId="0" applyFont="1" applyProtection="1"/>
    <xf numFmtId="0" fontId="0" fillId="0" borderId="0" xfId="0" applyProtection="1"/>
    <xf numFmtId="0" fontId="14" fillId="0" borderId="0" xfId="0" applyFont="1" applyAlignment="1" applyProtection="1">
      <alignment horizontal="right"/>
    </xf>
    <xf numFmtId="0" fontId="14" fillId="0" borderId="0" xfId="0" applyFont="1" applyProtection="1"/>
    <xf numFmtId="0" fontId="15" fillId="0" borderId="0" xfId="0" applyFont="1" applyAlignment="1" applyProtection="1">
      <alignment horizontal="right"/>
    </xf>
    <xf numFmtId="0" fontId="0" fillId="0" borderId="0" xfId="0" quotePrefix="1" applyProtection="1"/>
    <xf numFmtId="0" fontId="0" fillId="0" borderId="0" xfId="0" applyFont="1" applyBorder="1" applyProtection="1"/>
    <xf numFmtId="0" fontId="0" fillId="0" borderId="0" xfId="0" applyAlignment="1" applyProtection="1">
      <alignment horizontal="right"/>
    </xf>
    <xf numFmtId="0" fontId="0" fillId="2" borderId="0" xfId="0" applyFill="1" applyBorder="1"/>
    <xf numFmtId="0" fontId="16" fillId="2" borderId="0" xfId="0" applyFont="1" applyFill="1" applyBorder="1"/>
    <xf numFmtId="0" fontId="14" fillId="2" borderId="0" xfId="0" applyFont="1" applyFill="1" applyBorder="1"/>
    <xf numFmtId="0" fontId="14" fillId="2" borderId="0" xfId="0" applyFont="1" applyFill="1" applyBorder="1" applyAlignment="1">
      <alignment horizontal="left" vertical="center"/>
    </xf>
    <xf numFmtId="0" fontId="14" fillId="2" borderId="0" xfId="0" applyFont="1" applyFill="1" applyBorder="1" applyAlignment="1">
      <alignment horizontal="left" vertical="center" wrapText="1"/>
    </xf>
    <xf numFmtId="0" fontId="14" fillId="2" borderId="0" xfId="0" applyFont="1" applyFill="1" applyBorder="1" applyAlignment="1" applyProtection="1">
      <alignment horizontal="left" vertical="center"/>
    </xf>
    <xf numFmtId="0" fontId="13" fillId="0" borderId="0" xfId="0" applyFont="1" applyBorder="1" applyAlignment="1" applyProtection="1">
      <alignment horizontal="right"/>
    </xf>
    <xf numFmtId="164" fontId="17" fillId="0" borderId="1" xfId="1" applyNumberFormat="1" applyFont="1" applyFill="1" applyBorder="1" applyAlignment="1" applyProtection="1">
      <alignment horizontal="right" vertical="center" wrapText="1" readingOrder="1"/>
    </xf>
    <xf numFmtId="0" fontId="13" fillId="0" borderId="0" xfId="0" applyFont="1" applyFill="1" applyBorder="1" applyAlignment="1" applyProtection="1">
      <alignment horizontal="right" vertical="center" wrapText="1"/>
    </xf>
    <xf numFmtId="9" fontId="18" fillId="0" borderId="0" xfId="7" applyFont="1" applyFill="1" applyBorder="1" applyAlignment="1" applyProtection="1">
      <alignment horizontal="center"/>
    </xf>
    <xf numFmtId="0" fontId="0" fillId="0" borderId="0" xfId="0" applyFill="1" applyBorder="1" applyProtection="1"/>
    <xf numFmtId="10" fontId="13" fillId="0" borderId="0" xfId="7" applyNumberFormat="1" applyFont="1" applyBorder="1" applyAlignment="1" applyProtection="1">
      <alignment horizontal="right"/>
    </xf>
    <xf numFmtId="164" fontId="19" fillId="0" borderId="1" xfId="1" applyNumberFormat="1" applyFont="1" applyFill="1" applyBorder="1" applyAlignment="1" applyProtection="1">
      <alignment horizontal="right" vertical="center" wrapText="1" readingOrder="1"/>
    </xf>
    <xf numFmtId="164" fontId="17" fillId="0" borderId="2" xfId="1" applyNumberFormat="1" applyFont="1" applyFill="1" applyBorder="1" applyAlignment="1" applyProtection="1">
      <alignment horizontal="right" vertical="center" wrapText="1" readingOrder="1"/>
    </xf>
    <xf numFmtId="164" fontId="19" fillId="0" borderId="2" xfId="1" applyNumberFormat="1" applyFont="1" applyFill="1" applyBorder="1" applyAlignment="1" applyProtection="1">
      <alignment horizontal="right" vertical="center" wrapText="1" readingOrder="1"/>
    </xf>
    <xf numFmtId="164" fontId="19" fillId="0" borderId="3" xfId="1" applyNumberFormat="1" applyFont="1" applyFill="1" applyBorder="1" applyAlignment="1" applyProtection="1">
      <alignment horizontal="right" vertical="center" wrapText="1" readingOrder="1"/>
    </xf>
    <xf numFmtId="164" fontId="17" fillId="4" borderId="4" xfId="1" applyNumberFormat="1" applyFont="1" applyFill="1" applyBorder="1" applyAlignment="1" applyProtection="1">
      <alignment horizontal="right" vertical="center" wrapText="1" readingOrder="1"/>
      <protection locked="0"/>
    </xf>
    <xf numFmtId="164" fontId="19" fillId="0" borderId="4" xfId="1" applyNumberFormat="1" applyFont="1" applyFill="1" applyBorder="1" applyAlignment="1" applyProtection="1">
      <alignment horizontal="right" vertical="center" wrapText="1" readingOrder="1"/>
    </xf>
    <xf numFmtId="164" fontId="17" fillId="0" borderId="4" xfId="1" applyNumberFormat="1" applyFont="1" applyFill="1" applyBorder="1" applyAlignment="1" applyProtection="1">
      <alignment horizontal="right" vertical="center" wrapText="1" readingOrder="1"/>
    </xf>
    <xf numFmtId="164" fontId="19" fillId="0" borderId="5" xfId="1" applyNumberFormat="1" applyFont="1" applyFill="1" applyBorder="1" applyAlignment="1" applyProtection="1">
      <alignment horizontal="right" vertical="center" wrapText="1" readingOrder="1"/>
    </xf>
    <xf numFmtId="0" fontId="20" fillId="0" borderId="0" xfId="0" applyFont="1" applyBorder="1" applyAlignment="1" applyProtection="1">
      <alignment vertical="center"/>
    </xf>
    <xf numFmtId="0" fontId="21" fillId="5" borderId="6" xfId="0" applyFont="1" applyFill="1" applyBorder="1" applyAlignment="1" applyProtection="1">
      <alignment horizontal="center"/>
      <protection locked="0"/>
    </xf>
    <xf numFmtId="10" fontId="12" fillId="0" borderId="7" xfId="7" applyNumberFormat="1" applyFont="1" applyFill="1" applyBorder="1" applyAlignment="1" applyProtection="1">
      <alignment horizontal="center"/>
    </xf>
    <xf numFmtId="164" fontId="17" fillId="0" borderId="5" xfId="1" applyNumberFormat="1" applyFont="1" applyFill="1" applyBorder="1" applyAlignment="1" applyProtection="1">
      <alignment horizontal="right" vertical="center" wrapText="1" readingOrder="1"/>
    </xf>
    <xf numFmtId="164" fontId="17" fillId="0" borderId="8" xfId="1" applyNumberFormat="1" applyFont="1" applyFill="1" applyBorder="1" applyAlignment="1" applyProtection="1">
      <alignment horizontal="right" vertical="center" wrapText="1" readingOrder="1"/>
    </xf>
    <xf numFmtId="164" fontId="19" fillId="0" borderId="9" xfId="1" applyNumberFormat="1" applyFont="1" applyFill="1" applyBorder="1" applyAlignment="1" applyProtection="1">
      <alignment horizontal="right" vertical="center" wrapText="1" readingOrder="1"/>
    </xf>
    <xf numFmtId="164" fontId="19" fillId="0" borderId="10" xfId="1" applyNumberFormat="1" applyFont="1" applyFill="1" applyBorder="1" applyAlignment="1" applyProtection="1">
      <alignment horizontal="right" vertical="center" wrapText="1" readingOrder="1"/>
    </xf>
    <xf numFmtId="164" fontId="19" fillId="0" borderId="11" xfId="1" applyNumberFormat="1" applyFont="1" applyFill="1" applyBorder="1" applyAlignment="1" applyProtection="1">
      <alignment horizontal="right" vertical="center" wrapText="1" readingOrder="1"/>
    </xf>
    <xf numFmtId="0" fontId="22" fillId="0" borderId="0" xfId="0" applyFont="1" applyFill="1" applyBorder="1" applyAlignment="1" applyProtection="1">
      <alignment horizontal="left"/>
    </xf>
    <xf numFmtId="9" fontId="21" fillId="0" borderId="6" xfId="7" applyFont="1" applyFill="1" applyBorder="1" applyAlignment="1" applyProtection="1">
      <alignment horizontal="center"/>
    </xf>
    <xf numFmtId="10" fontId="22" fillId="0" borderId="0" xfId="0" applyNumberFormat="1" applyFont="1" applyFill="1" applyBorder="1" applyAlignment="1" applyProtection="1">
      <alignment horizontal="left"/>
    </xf>
    <xf numFmtId="9" fontId="22" fillId="0" borderId="0" xfId="7" applyFont="1" applyFill="1" applyBorder="1" applyAlignment="1" applyProtection="1">
      <alignment horizontal="left"/>
    </xf>
    <xf numFmtId="9" fontId="22" fillId="0" borderId="0" xfId="0" applyNumberFormat="1" applyFont="1" applyFill="1" applyBorder="1" applyAlignment="1" applyProtection="1">
      <alignment horizontal="left"/>
    </xf>
    <xf numFmtId="164" fontId="17" fillId="4" borderId="1" xfId="1" applyNumberFormat="1" applyFont="1" applyFill="1" applyBorder="1" applyAlignment="1" applyProtection="1">
      <alignment horizontal="right" vertical="center" wrapText="1" readingOrder="1"/>
      <protection locked="0"/>
    </xf>
    <xf numFmtId="164" fontId="17" fillId="4" borderId="2" xfId="1" applyNumberFormat="1" applyFont="1" applyFill="1" applyBorder="1" applyAlignment="1" applyProtection="1">
      <alignment horizontal="right" vertical="center" wrapText="1" readingOrder="1"/>
      <protection locked="0"/>
    </xf>
    <xf numFmtId="0" fontId="0" fillId="5" borderId="7" xfId="0" applyFont="1" applyFill="1" applyBorder="1" applyAlignment="1" applyProtection="1">
      <alignment horizontal="left"/>
      <protection locked="0"/>
    </xf>
    <xf numFmtId="0" fontId="0" fillId="0" borderId="0" xfId="0" applyFont="1" applyFill="1" applyBorder="1" applyAlignment="1" applyProtection="1">
      <alignment horizontal="left"/>
    </xf>
    <xf numFmtId="0" fontId="0" fillId="0" borderId="1" xfId="0" applyBorder="1"/>
    <xf numFmtId="0" fontId="0" fillId="0" borderId="2" xfId="0" applyBorder="1"/>
    <xf numFmtId="0" fontId="23" fillId="6" borderId="12" xfId="0" applyFont="1" applyFill="1" applyBorder="1" applyAlignment="1" applyProtection="1">
      <alignment horizontal="center" vertical="center" wrapText="1" readingOrder="1"/>
    </xf>
    <xf numFmtId="0" fontId="23" fillId="6" borderId="13" xfId="0" applyFont="1" applyFill="1" applyBorder="1" applyAlignment="1" applyProtection="1">
      <alignment horizontal="center" vertical="center" wrapText="1" readingOrder="1"/>
    </xf>
    <xf numFmtId="0" fontId="23" fillId="6" borderId="14" xfId="0" applyFont="1" applyFill="1" applyBorder="1" applyAlignment="1" applyProtection="1">
      <alignment horizontal="center" vertical="center" wrapText="1" readingOrder="1"/>
    </xf>
    <xf numFmtId="0" fontId="0" fillId="0" borderId="0" xfId="0" applyAlignment="1" applyProtection="1">
      <alignment vertical="center"/>
    </xf>
    <xf numFmtId="0" fontId="13" fillId="6" borderId="15" xfId="0" applyFont="1" applyFill="1" applyBorder="1" applyAlignment="1">
      <alignment vertical="center"/>
    </xf>
    <xf numFmtId="0" fontId="13" fillId="6" borderId="15" xfId="0" applyFont="1" applyFill="1" applyBorder="1" applyAlignment="1">
      <alignment horizontal="left" vertical="center"/>
    </xf>
    <xf numFmtId="164" fontId="19" fillId="0" borderId="16" xfId="1" applyNumberFormat="1" applyFont="1" applyFill="1" applyBorder="1" applyAlignment="1" applyProtection="1">
      <alignment horizontal="right" vertical="center" wrapText="1" readingOrder="1"/>
    </xf>
    <xf numFmtId="164" fontId="19" fillId="0" borderId="17" xfId="1" applyNumberFormat="1" applyFont="1" applyFill="1" applyBorder="1" applyAlignment="1" applyProtection="1">
      <alignment horizontal="right" vertical="center" wrapText="1" readingOrder="1"/>
    </xf>
    <xf numFmtId="0" fontId="13" fillId="0" borderId="18" xfId="0" applyFont="1" applyBorder="1"/>
    <xf numFmtId="0" fontId="13" fillId="0" borderId="19" xfId="0" applyFont="1" applyBorder="1"/>
    <xf numFmtId="0" fontId="13" fillId="0" borderId="0" xfId="0" applyFont="1"/>
    <xf numFmtId="0" fontId="13" fillId="0" borderId="1" xfId="0" applyFont="1" applyBorder="1"/>
    <xf numFmtId="0" fontId="13" fillId="0" borderId="2" xfId="0" applyFont="1" applyBorder="1"/>
    <xf numFmtId="0" fontId="13" fillId="3" borderId="0" xfId="0" applyFont="1" applyFill="1" applyBorder="1" applyAlignment="1" applyProtection="1">
      <alignment horizontal="left" vertical="center"/>
    </xf>
    <xf numFmtId="0" fontId="13" fillId="6" borderId="20" xfId="0" applyFont="1" applyFill="1" applyBorder="1" applyAlignment="1">
      <alignment vertical="center"/>
    </xf>
    <xf numFmtId="0" fontId="13" fillId="7" borderId="4" xfId="0" applyFont="1" applyFill="1" applyBorder="1" applyAlignment="1">
      <alignment vertical="center"/>
    </xf>
    <xf numFmtId="0" fontId="0" fillId="0" borderId="4" xfId="0" applyBorder="1" applyAlignment="1">
      <alignment vertical="center"/>
    </xf>
    <xf numFmtId="0" fontId="13" fillId="0" borderId="21" xfId="0" applyFont="1" applyBorder="1" applyAlignment="1">
      <alignment vertical="center"/>
    </xf>
    <xf numFmtId="165" fontId="13" fillId="0" borderId="1" xfId="0" applyNumberFormat="1" applyFont="1" applyBorder="1" applyAlignment="1">
      <alignment vertical="center"/>
    </xf>
    <xf numFmtId="0" fontId="0" fillId="0" borderId="1" xfId="0" applyBorder="1" applyAlignment="1">
      <alignment vertical="center"/>
    </xf>
    <xf numFmtId="165" fontId="0" fillId="0" borderId="1" xfId="0" applyNumberFormat="1" applyBorder="1" applyAlignment="1">
      <alignment vertical="center"/>
    </xf>
    <xf numFmtId="165" fontId="13" fillId="0" borderId="18" xfId="0" applyNumberFormat="1" applyFont="1" applyBorder="1" applyAlignment="1">
      <alignment vertical="center"/>
    </xf>
    <xf numFmtId="0" fontId="0" fillId="2" borderId="0" xfId="0" applyFont="1" applyFill="1" applyBorder="1" applyAlignment="1">
      <alignment horizontal="center" vertical="top" wrapText="1"/>
    </xf>
    <xf numFmtId="0" fontId="13" fillId="2" borderId="0" xfId="0" applyFont="1" applyFill="1" applyBorder="1" applyAlignment="1">
      <alignment horizontal="center" vertical="center" wrapText="1"/>
    </xf>
    <xf numFmtId="0" fontId="0" fillId="2" borderId="0" xfId="0" applyFont="1" applyFill="1" applyBorder="1" applyAlignment="1">
      <alignment horizontal="center" vertical="top"/>
    </xf>
    <xf numFmtId="0" fontId="0" fillId="2" borderId="0" xfId="0" applyFont="1" applyFill="1" applyBorder="1" applyAlignment="1">
      <alignment horizontal="left" vertical="top" wrapText="1"/>
    </xf>
    <xf numFmtId="0" fontId="0" fillId="7" borderId="0" xfId="0" applyFont="1" applyFill="1" applyBorder="1" applyAlignment="1">
      <alignment horizontal="left" vertical="top" wrapText="1"/>
    </xf>
    <xf numFmtId="0" fontId="0" fillId="2" borderId="0" xfId="0" applyFont="1" applyFill="1" applyBorder="1" applyAlignment="1">
      <alignment horizontal="right" vertical="top" wrapText="1"/>
    </xf>
    <xf numFmtId="0" fontId="0" fillId="0" borderId="22" xfId="0" applyBorder="1" applyProtection="1">
      <protection locked="0"/>
    </xf>
    <xf numFmtId="0" fontId="0" fillId="0" borderId="23" xfId="0" applyBorder="1" applyProtection="1">
      <protection locked="0"/>
    </xf>
    <xf numFmtId="165" fontId="0" fillId="5" borderId="23" xfId="0" applyNumberFormat="1" applyFill="1" applyBorder="1" applyProtection="1">
      <protection locked="0"/>
    </xf>
    <xf numFmtId="0" fontId="0" fillId="5" borderId="23" xfId="0" applyFill="1" applyBorder="1" applyProtection="1">
      <protection locked="0"/>
    </xf>
    <xf numFmtId="0" fontId="0" fillId="0" borderId="4" xfId="0" applyBorder="1" applyProtection="1">
      <protection locked="0"/>
    </xf>
    <xf numFmtId="0" fontId="0" fillId="0" borderId="1" xfId="0" applyBorder="1" applyProtection="1">
      <protection locked="0"/>
    </xf>
    <xf numFmtId="165" fontId="0" fillId="5" borderId="1" xfId="0" applyNumberFormat="1" applyFill="1" applyBorder="1" applyProtection="1">
      <protection locked="0"/>
    </xf>
    <xf numFmtId="0" fontId="0" fillId="5" borderId="1" xfId="0" applyFill="1" applyBorder="1" applyProtection="1">
      <protection locked="0"/>
    </xf>
    <xf numFmtId="0" fontId="0" fillId="0" borderId="4" xfId="0" applyFill="1" applyBorder="1" applyProtection="1">
      <protection locked="0"/>
    </xf>
    <xf numFmtId="0" fontId="0" fillId="5" borderId="24" xfId="0" applyFill="1" applyBorder="1" applyProtection="1">
      <protection locked="0"/>
    </xf>
    <xf numFmtId="0" fontId="0" fillId="5" borderId="2" xfId="0" applyFill="1" applyBorder="1" applyProtection="1">
      <protection locked="0"/>
    </xf>
    <xf numFmtId="0" fontId="13" fillId="6" borderId="20" xfId="0" applyFont="1" applyFill="1" applyBorder="1" applyAlignment="1">
      <alignment horizontal="left" vertical="center"/>
    </xf>
    <xf numFmtId="0" fontId="1" fillId="2" borderId="0" xfId="0" applyFont="1" applyFill="1" applyBorder="1" applyAlignment="1">
      <alignment horizontal="left" vertical="top" wrapText="1"/>
    </xf>
    <xf numFmtId="0" fontId="0" fillId="2" borderId="0" xfId="0" applyFont="1" applyFill="1" applyBorder="1" applyAlignment="1">
      <alignment horizontal="left" vertical="top" wrapText="1"/>
    </xf>
    <xf numFmtId="0" fontId="24" fillId="2" borderId="0" xfId="0" applyFont="1" applyFill="1" applyBorder="1" applyAlignment="1">
      <alignment horizontal="left" vertical="top" wrapText="1"/>
    </xf>
    <xf numFmtId="0" fontId="25" fillId="2" borderId="0" xfId="0" applyFont="1" applyFill="1" applyBorder="1" applyAlignment="1">
      <alignment horizontal="center" vertical="center" wrapText="1"/>
    </xf>
    <xf numFmtId="0" fontId="0" fillId="0" borderId="0" xfId="0" applyFont="1" applyFill="1" applyBorder="1" applyAlignment="1">
      <alignment horizontal="left" vertical="top" wrapText="1"/>
    </xf>
    <xf numFmtId="0" fontId="0" fillId="7" borderId="0" xfId="0" applyFont="1" applyFill="1" applyBorder="1" applyAlignment="1">
      <alignment horizontal="left" vertical="top" wrapText="1"/>
    </xf>
    <xf numFmtId="0" fontId="0" fillId="3" borderId="0" xfId="0" applyFont="1" applyFill="1" applyAlignment="1">
      <alignment horizontal="left" vertical="top" wrapText="1"/>
    </xf>
    <xf numFmtId="0" fontId="26" fillId="0" borderId="18" xfId="0" applyFont="1" applyBorder="1" applyAlignment="1" applyProtection="1">
      <alignment horizontal="left" vertical="center"/>
    </xf>
    <xf numFmtId="0" fontId="21" fillId="0" borderId="4" xfId="0" quotePrefix="1" applyFont="1" applyFill="1" applyBorder="1" applyAlignment="1" applyProtection="1">
      <alignment horizontal="left" vertical="center" wrapText="1" readingOrder="1"/>
    </xf>
    <xf numFmtId="0" fontId="21" fillId="0" borderId="1" xfId="0" quotePrefix="1" applyFont="1" applyFill="1" applyBorder="1" applyAlignment="1" applyProtection="1">
      <alignment horizontal="left" vertical="center" wrapText="1" readingOrder="1"/>
    </xf>
    <xf numFmtId="0" fontId="21" fillId="0" borderId="25" xfId="0" quotePrefix="1" applyFont="1" applyFill="1" applyBorder="1" applyAlignment="1" applyProtection="1">
      <alignment horizontal="left" vertical="center" wrapText="1" readingOrder="1"/>
    </xf>
    <xf numFmtId="0" fontId="23" fillId="0" borderId="4" xfId="0" quotePrefix="1" applyFont="1" applyFill="1" applyBorder="1" applyAlignment="1" applyProtection="1">
      <alignment horizontal="left" vertical="center" wrapText="1" readingOrder="1"/>
    </xf>
    <xf numFmtId="0" fontId="23" fillId="0" borderId="1" xfId="0" quotePrefix="1" applyFont="1" applyFill="1" applyBorder="1" applyAlignment="1" applyProtection="1">
      <alignment horizontal="left" vertical="center" wrapText="1" readingOrder="1"/>
    </xf>
    <xf numFmtId="0" fontId="23" fillId="0" borderId="25" xfId="0" quotePrefix="1" applyFont="1" applyFill="1" applyBorder="1" applyAlignment="1" applyProtection="1">
      <alignment horizontal="left" vertical="center" wrapText="1" readingOrder="1"/>
    </xf>
    <xf numFmtId="0" fontId="23" fillId="0" borderId="5" xfId="0" quotePrefix="1" applyFont="1" applyFill="1" applyBorder="1" applyAlignment="1" applyProtection="1">
      <alignment horizontal="left" vertical="center" wrapText="1" readingOrder="1"/>
    </xf>
    <xf numFmtId="0" fontId="23" fillId="0" borderId="26" xfId="0" quotePrefix="1" applyFont="1" applyFill="1" applyBorder="1" applyAlignment="1" applyProtection="1">
      <alignment horizontal="left" vertical="center" wrapText="1" readingOrder="1"/>
    </xf>
    <xf numFmtId="0" fontId="23" fillId="0" borderId="8" xfId="0" quotePrefix="1" applyFont="1" applyFill="1" applyBorder="1" applyAlignment="1" applyProtection="1">
      <alignment horizontal="left" vertical="center" wrapText="1" readingOrder="1"/>
    </xf>
    <xf numFmtId="0" fontId="0" fillId="0" borderId="0" xfId="0" applyAlignment="1" applyProtection="1">
      <alignment horizontal="left" vertical="center"/>
    </xf>
    <xf numFmtId="0" fontId="23" fillId="0" borderId="22" xfId="0" applyFont="1" applyFill="1" applyBorder="1" applyAlignment="1" applyProtection="1">
      <alignment horizontal="left" wrapText="1" readingOrder="1"/>
    </xf>
    <xf numFmtId="0" fontId="23" fillId="0" borderId="23" xfId="0" applyFont="1" applyFill="1" applyBorder="1" applyAlignment="1" applyProtection="1">
      <alignment horizontal="left" wrapText="1" readingOrder="1"/>
    </xf>
    <xf numFmtId="0" fontId="23" fillId="0" borderId="27" xfId="0" applyFont="1" applyFill="1" applyBorder="1" applyAlignment="1" applyProtection="1">
      <alignment horizontal="left" wrapText="1" readingOrder="1"/>
    </xf>
    <xf numFmtId="0" fontId="21" fillId="0" borderId="4" xfId="0" applyFont="1" applyFill="1" applyBorder="1" applyAlignment="1" applyProtection="1">
      <alignment horizontal="left" vertical="center" wrapText="1" readingOrder="1"/>
    </xf>
    <xf numFmtId="0" fontId="21" fillId="0" borderId="1" xfId="0" applyFont="1" applyFill="1" applyBorder="1" applyAlignment="1" applyProtection="1">
      <alignment horizontal="left" vertical="center" wrapText="1" readingOrder="1"/>
    </xf>
    <xf numFmtId="0" fontId="21" fillId="0" borderId="25" xfId="0" applyFont="1" applyFill="1" applyBorder="1" applyAlignment="1" applyProtection="1">
      <alignment horizontal="left" vertical="center" wrapText="1" readingOrder="1"/>
    </xf>
    <xf numFmtId="0" fontId="25" fillId="0" borderId="0" xfId="0" applyFont="1" applyAlignment="1" applyProtection="1">
      <alignment horizontal="center" vertical="center"/>
    </xf>
    <xf numFmtId="0" fontId="27" fillId="0" borderId="0" xfId="0" applyFont="1" applyBorder="1" applyAlignment="1" applyProtection="1">
      <alignment horizontal="left"/>
    </xf>
    <xf numFmtId="0" fontId="28" fillId="0" borderId="0" xfId="0" applyFont="1" applyBorder="1" applyAlignment="1" applyProtection="1">
      <alignment horizontal="left"/>
    </xf>
    <xf numFmtId="0" fontId="23" fillId="0" borderId="28" xfId="0" quotePrefix="1" applyFont="1" applyFill="1" applyBorder="1" applyAlignment="1" applyProtection="1">
      <alignment horizontal="center" vertical="center" wrapText="1" readingOrder="1"/>
    </xf>
    <xf numFmtId="0" fontId="13" fillId="8" borderId="29" xfId="0" applyFont="1" applyFill="1" applyBorder="1" applyAlignment="1" applyProtection="1">
      <alignment horizontal="center" vertical="center" wrapText="1"/>
    </xf>
    <xf numFmtId="0" fontId="16" fillId="8" borderId="30" xfId="0" applyFont="1" applyFill="1" applyBorder="1" applyAlignment="1" applyProtection="1">
      <alignment horizontal="center" vertical="center" wrapText="1"/>
    </xf>
    <xf numFmtId="0" fontId="16" fillId="8" borderId="15" xfId="0" applyFont="1" applyFill="1" applyBorder="1" applyAlignment="1" applyProtection="1">
      <alignment horizontal="center" vertical="center" wrapText="1"/>
    </xf>
    <xf numFmtId="0" fontId="26" fillId="5" borderId="0" xfId="0" applyFont="1" applyFill="1" applyBorder="1" applyAlignment="1" applyProtection="1">
      <alignment horizontal="left"/>
      <protection locked="0"/>
    </xf>
    <xf numFmtId="0" fontId="13" fillId="8" borderId="29" xfId="0" applyFont="1" applyFill="1" applyBorder="1" applyAlignment="1" applyProtection="1">
      <alignment horizontal="center" vertical="center"/>
    </xf>
    <xf numFmtId="0" fontId="13" fillId="8" borderId="30" xfId="0" applyFont="1" applyFill="1" applyBorder="1" applyAlignment="1" applyProtection="1">
      <alignment horizontal="center" vertical="center"/>
    </xf>
    <xf numFmtId="0" fontId="13" fillId="8" borderId="15" xfId="0" applyFont="1" applyFill="1" applyBorder="1" applyAlignment="1" applyProtection="1">
      <alignment horizontal="center" vertical="center"/>
    </xf>
    <xf numFmtId="0" fontId="26" fillId="0" borderId="31" xfId="0" applyFont="1" applyBorder="1" applyAlignment="1" applyProtection="1">
      <alignment horizontal="center"/>
    </xf>
    <xf numFmtId="0" fontId="26" fillId="0" borderId="28" xfId="0" applyFont="1" applyBorder="1" applyAlignment="1" applyProtection="1">
      <alignment horizontal="center"/>
    </xf>
    <xf numFmtId="0" fontId="26" fillId="0" borderId="32" xfId="0" applyFont="1" applyBorder="1" applyAlignment="1" applyProtection="1">
      <alignment horizontal="center"/>
    </xf>
    <xf numFmtId="0" fontId="13" fillId="0" borderId="0" xfId="0" applyFont="1" applyAlignment="1" applyProtection="1">
      <alignment horizontal="left" vertical="center"/>
    </xf>
    <xf numFmtId="0" fontId="23" fillId="0" borderId="1" xfId="0" applyFont="1" applyFill="1" applyBorder="1" applyAlignment="1" applyProtection="1">
      <alignment horizontal="left" vertical="center" wrapText="1" readingOrder="1"/>
    </xf>
    <xf numFmtId="0" fontId="23" fillId="0" borderId="25" xfId="0" applyFont="1" applyFill="1" applyBorder="1" applyAlignment="1" applyProtection="1">
      <alignment horizontal="left" vertical="center" wrapText="1" readingOrder="1"/>
    </xf>
    <xf numFmtId="0" fontId="29" fillId="0" borderId="0" xfId="0" applyFont="1" applyBorder="1" applyAlignment="1" applyProtection="1">
      <alignment horizontal="left" wrapText="1"/>
    </xf>
    <xf numFmtId="0" fontId="30" fillId="0" borderId="0" xfId="0" applyFont="1" applyBorder="1" applyAlignment="1" applyProtection="1">
      <alignment horizontal="center"/>
    </xf>
    <xf numFmtId="0" fontId="25" fillId="3" borderId="0" xfId="0" applyFont="1" applyFill="1" applyBorder="1" applyAlignment="1" applyProtection="1">
      <alignment horizontal="center" vertical="center"/>
    </xf>
    <xf numFmtId="0" fontId="26" fillId="3"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0" fillId="3" borderId="0" xfId="0" applyFont="1" applyFill="1" applyBorder="1" applyAlignment="1" applyProtection="1">
      <alignment horizontal="left" vertical="center"/>
    </xf>
    <xf numFmtId="0" fontId="31" fillId="3" borderId="0" xfId="0" applyFont="1" applyFill="1" applyBorder="1" applyAlignment="1" applyProtection="1">
      <alignment horizontal="left" vertical="center"/>
    </xf>
    <xf numFmtId="0" fontId="13" fillId="7" borderId="6" xfId="0" applyFont="1" applyFill="1" applyBorder="1" applyAlignment="1" applyProtection="1">
      <alignment horizontal="center" vertical="center"/>
    </xf>
    <xf numFmtId="0" fontId="13" fillId="8" borderId="29" xfId="0" applyFont="1" applyFill="1" applyBorder="1" applyAlignment="1">
      <alignment horizontal="center" vertical="center"/>
    </xf>
    <xf numFmtId="0" fontId="13" fillId="8" borderId="30" xfId="0" applyFont="1" applyFill="1" applyBorder="1" applyAlignment="1">
      <alignment horizontal="center" vertical="center"/>
    </xf>
    <xf numFmtId="0" fontId="13" fillId="8" borderId="15" xfId="0" applyFont="1" applyFill="1" applyBorder="1" applyAlignment="1">
      <alignment horizontal="center" vertical="center"/>
    </xf>
    <xf numFmtId="0" fontId="13" fillId="3" borderId="0" xfId="0" applyFont="1" applyFill="1" applyBorder="1" applyAlignment="1" applyProtection="1">
      <alignment horizontal="center"/>
    </xf>
    <xf numFmtId="0" fontId="0" fillId="0" borderId="18" xfId="0" applyBorder="1" applyAlignment="1">
      <alignment horizontal="center"/>
    </xf>
    <xf numFmtId="0" fontId="0" fillId="0" borderId="28" xfId="0" applyBorder="1" applyAlignment="1">
      <alignment horizontal="center"/>
    </xf>
    <xf numFmtId="0" fontId="0" fillId="0" borderId="0" xfId="0" applyBorder="1" applyAlignment="1">
      <alignment horizontal="center"/>
    </xf>
  </cellXfs>
  <cellStyles count="10">
    <cellStyle name="Comma" xfId="1" builtinId="3"/>
    <cellStyle name="Comma 2" xfId="2"/>
    <cellStyle name="Currency 2" xfId="3"/>
    <cellStyle name="Normal" xfId="0" builtinId="0"/>
    <cellStyle name="Normal 2" xfId="4"/>
    <cellStyle name="Normal 3" xfId="5"/>
    <cellStyle name="Normal 3 2" xfId="6"/>
    <cellStyle name="Percent" xfId="7" builtinId="5"/>
    <cellStyle name="Percent 2" xfId="8"/>
    <cellStyle name="Percent 3" xfId="9"/>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197711</xdr:rowOff>
    </xdr:from>
    <xdr:to>
      <xdr:col>3</xdr:col>
      <xdr:colOff>2100895</xdr:colOff>
      <xdr:row>2</xdr:row>
      <xdr:rowOff>133350</xdr:rowOff>
    </xdr:to>
    <xdr:pic>
      <xdr:nvPicPr>
        <xdr:cNvPr id="127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57175" y="397736"/>
          <a:ext cx="2948620" cy="4499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hfa_divisions\Multifamily\Users\mhieb\AppData\Local\Microsoft\Windows\Temporary%20Internet%20Files\Content.IE5\TLEQ48HR\402%20Special%20Edi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
      <sheetName val="Preservation Data"/>
      <sheetName val="Development Team"/>
      <sheetName val="Buildings"/>
      <sheetName val="Subsidy Layering"/>
      <sheetName val="Equity Proceeds"/>
      <sheetName val="Valuation"/>
      <sheetName val="AMRTZ-A"/>
      <sheetName val="AMRTZ-B"/>
      <sheetName val="Sources &amp; Uses"/>
      <sheetName val="Vacancy"/>
      <sheetName val="HOME Unit Deter"/>
      <sheetName val="Cash on Cash"/>
      <sheetName val="Mortgage Rate Calc"/>
      <sheetName val="Functions"/>
      <sheetName val="dlgFileSelect"/>
      <sheetName val="10 Year Proforma"/>
      <sheetName val="Controls"/>
    </sheetNames>
    <sheetDataSet>
      <sheetData sheetId="0">
        <row r="340">
          <cell r="H340">
            <v>0</v>
          </cell>
        </row>
        <row r="350">
          <cell r="E350">
            <v>7.0000000000000007E-2</v>
          </cell>
        </row>
        <row r="360">
          <cell r="I360">
            <v>0</v>
          </cell>
        </row>
        <row r="384">
          <cell r="H384">
            <v>0</v>
          </cell>
        </row>
        <row r="411">
          <cell r="I411">
            <v>0</v>
          </cell>
        </row>
        <row r="426">
          <cell r="H426">
            <v>0</v>
          </cell>
        </row>
        <row r="427">
          <cell r="H427">
            <v>0</v>
          </cell>
        </row>
        <row r="428">
          <cell r="H428">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D14"/>
  <sheetViews>
    <sheetView showZeros="0" tabSelected="1" zoomScaleNormal="100" zoomScaleSheetLayoutView="100" workbookViewId="0">
      <selection activeCell="E4" sqref="E4"/>
    </sheetView>
  </sheetViews>
  <sheetFormatPr defaultColWidth="8.85546875" defaultRowHeight="15.75" x14ac:dyDescent="0.25"/>
  <cols>
    <col min="1" max="1" width="3.85546875" style="11" customWidth="1"/>
    <col min="2" max="2" width="3.85546875" style="12" customWidth="1"/>
    <col min="3" max="3" width="8.85546875" style="12"/>
    <col min="4" max="4" width="86.5703125" style="13" customWidth="1"/>
    <col min="5" max="16384" width="8.85546875" style="9"/>
  </cols>
  <sheetData>
    <row r="2" spans="1:4" ht="40.5" customHeight="1" x14ac:dyDescent="0.25"/>
    <row r="3" spans="1:4" ht="30" customHeight="1" x14ac:dyDescent="0.25">
      <c r="C3" s="14"/>
    </row>
    <row r="4" spans="1:4" ht="45.75" customHeight="1" x14ac:dyDescent="0.25">
      <c r="A4" s="91" t="s">
        <v>161</v>
      </c>
      <c r="B4" s="91"/>
      <c r="C4" s="91"/>
      <c r="D4" s="91"/>
    </row>
    <row r="5" spans="1:4" ht="31.5" customHeight="1" x14ac:dyDescent="0.25">
      <c r="A5" s="70">
        <v>1</v>
      </c>
      <c r="B5" s="94" t="s">
        <v>158</v>
      </c>
      <c r="C5" s="94"/>
      <c r="D5" s="94"/>
    </row>
    <row r="6" spans="1:4" ht="5.25" customHeight="1" x14ac:dyDescent="0.25">
      <c r="A6" s="71"/>
      <c r="B6" s="71"/>
      <c r="C6" s="71"/>
      <c r="D6" s="71"/>
    </row>
    <row r="7" spans="1:4" ht="68.25" customHeight="1" x14ac:dyDescent="0.25">
      <c r="A7" s="72">
        <v>2</v>
      </c>
      <c r="B7" s="89" t="s">
        <v>151</v>
      </c>
      <c r="C7" s="89"/>
      <c r="D7" s="89"/>
    </row>
    <row r="8" spans="1:4" ht="15" hidden="1" customHeight="1" x14ac:dyDescent="0.25">
      <c r="A8" s="72"/>
      <c r="B8" s="73"/>
      <c r="C8" s="73"/>
      <c r="D8" s="73"/>
    </row>
    <row r="9" spans="1:4" ht="22.5" customHeight="1" x14ac:dyDescent="0.25">
      <c r="A9" s="72">
        <v>3</v>
      </c>
      <c r="B9" s="92" t="s">
        <v>152</v>
      </c>
      <c r="C9" s="92"/>
      <c r="D9" s="92"/>
    </row>
    <row r="10" spans="1:4" ht="0.75" customHeight="1" x14ac:dyDescent="0.25">
      <c r="A10" s="72"/>
      <c r="B10" s="74"/>
      <c r="C10" s="74"/>
      <c r="D10" s="74"/>
    </row>
    <row r="11" spans="1:4" s="10" customFormat="1" ht="63.6" customHeight="1" x14ac:dyDescent="0.25">
      <c r="A11" s="72">
        <v>4</v>
      </c>
      <c r="B11" s="93" t="s">
        <v>153</v>
      </c>
      <c r="C11" s="93"/>
      <c r="D11" s="93"/>
    </row>
    <row r="12" spans="1:4" ht="49.15" customHeight="1" x14ac:dyDescent="0.25">
      <c r="A12" s="72"/>
      <c r="B12" s="75" t="s">
        <v>2</v>
      </c>
      <c r="C12" s="88" t="s">
        <v>146</v>
      </c>
      <c r="D12" s="89"/>
    </row>
    <row r="13" spans="1:4" ht="28.5" customHeight="1" x14ac:dyDescent="0.25">
      <c r="A13" s="72">
        <v>5</v>
      </c>
      <c r="B13" s="89" t="s">
        <v>145</v>
      </c>
      <c r="C13" s="89"/>
      <c r="D13" s="89"/>
    </row>
    <row r="14" spans="1:4" ht="65.25" customHeight="1" x14ac:dyDescent="0.25">
      <c r="A14" s="72"/>
      <c r="B14" s="90" t="s">
        <v>157</v>
      </c>
      <c r="C14" s="89"/>
      <c r="D14" s="89"/>
    </row>
  </sheetData>
  <sheetProtection password="ECD9" sheet="1"/>
  <customSheetViews>
    <customSheetView guid="{160A2AA8-3D5E-4567-AA68-E995B337DC92}" showPageBreaks="1" zeroValues="0" printArea="1">
      <selection activeCell="B13" sqref="B13"/>
      <rowBreaks count="1" manualBreakCount="1">
        <brk id="42" max="16383" man="1"/>
      </rowBreaks>
      <pageMargins left="0.2" right="0.2" top="0.5" bottom="0.5" header="0.3" footer="0.3"/>
      <pageSetup orientation="portrait" r:id="rId1"/>
      <headerFooter>
        <oddFooter>&amp;F</oddFooter>
      </headerFooter>
    </customSheetView>
    <customSheetView guid="{8BD12DF6-E161-4A64-B548-A7343226A364}" zeroValues="0">
      <selection activeCell="B13" sqref="B13"/>
      <rowBreaks count="1" manualBreakCount="1">
        <brk id="42" max="16383" man="1"/>
      </rowBreaks>
      <pageMargins left="0.2" right="0.2" top="0.5" bottom="0.5" header="0.3" footer="0.3"/>
      <pageSetup orientation="portrait" r:id="rId2"/>
      <headerFooter>
        <oddFooter>&amp;F</oddFooter>
      </headerFooter>
    </customSheetView>
  </customSheetViews>
  <mergeCells count="8">
    <mergeCell ref="C12:D12"/>
    <mergeCell ref="B14:D14"/>
    <mergeCell ref="A4:D4"/>
    <mergeCell ref="B7:D7"/>
    <mergeCell ref="B9:D9"/>
    <mergeCell ref="B11:D11"/>
    <mergeCell ref="B5:D5"/>
    <mergeCell ref="B13:D13"/>
  </mergeCells>
  <pageMargins left="0.2" right="0.2" top="0.5" bottom="0.5" header="0.3" footer="0.3"/>
  <pageSetup orientation="portrait" r:id="rId3"/>
  <headerFooter>
    <oddFooter>&amp;RApril 2016</oddFooter>
  </headerFooter>
  <rowBreaks count="1" manualBreakCount="1">
    <brk id="44" max="16383" man="1"/>
  </row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N40"/>
  <sheetViews>
    <sheetView zoomScaleNormal="100" workbookViewId="0">
      <selection activeCell="C5" sqref="C5"/>
    </sheetView>
  </sheetViews>
  <sheetFormatPr defaultRowHeight="15" x14ac:dyDescent="0.25"/>
  <cols>
    <col min="1" max="1" width="15.28515625" style="8" customWidth="1"/>
    <col min="2" max="2" width="15.28515625" style="2" customWidth="1"/>
    <col min="3" max="3" width="12" style="2" customWidth="1"/>
    <col min="4" max="12" width="12.7109375" style="2" customWidth="1"/>
    <col min="13" max="13" width="26.28515625" style="2" customWidth="1"/>
    <col min="14" max="14" width="49.28515625" style="2" customWidth="1"/>
    <col min="15" max="16384" width="9.140625" style="2"/>
  </cols>
  <sheetData>
    <row r="1" spans="1:14" ht="19.899999999999999" customHeight="1" x14ac:dyDescent="0.25">
      <c r="A1" s="112" t="s">
        <v>156</v>
      </c>
      <c r="B1" s="112"/>
      <c r="C1" s="112"/>
      <c r="D1" s="112"/>
      <c r="E1" s="112"/>
      <c r="F1" s="112"/>
      <c r="G1" s="112"/>
      <c r="H1" s="112"/>
      <c r="I1" s="112"/>
      <c r="J1" s="4"/>
    </row>
    <row r="2" spans="1:14" ht="8.4499999999999993" customHeight="1" x14ac:dyDescent="0.25">
      <c r="A2" s="112"/>
      <c r="B2" s="112"/>
      <c r="C2" s="112"/>
      <c r="D2" s="112"/>
      <c r="E2" s="112"/>
      <c r="F2" s="112"/>
      <c r="G2" s="112"/>
      <c r="H2" s="112"/>
      <c r="I2" s="112"/>
      <c r="J2" s="4"/>
    </row>
    <row r="3" spans="1:14" ht="16.149999999999999" customHeight="1" x14ac:dyDescent="0.25">
      <c r="A3" s="126" t="s">
        <v>6</v>
      </c>
      <c r="B3" s="126"/>
      <c r="C3" s="119"/>
      <c r="D3" s="119"/>
      <c r="E3" s="119"/>
      <c r="F3" s="119"/>
      <c r="G3" s="119"/>
      <c r="H3" s="119"/>
      <c r="I3" s="119"/>
      <c r="J3" s="4"/>
    </row>
    <row r="4" spans="1:14" ht="16.149999999999999" customHeight="1" x14ac:dyDescent="0.25">
      <c r="A4" s="105" t="s">
        <v>29</v>
      </c>
      <c r="B4" s="105"/>
      <c r="C4" s="44"/>
      <c r="D4" s="45"/>
      <c r="E4" s="4"/>
      <c r="F4" s="17"/>
      <c r="G4" s="17"/>
      <c r="H4" s="37"/>
      <c r="I4" s="37"/>
      <c r="J4" s="4"/>
    </row>
    <row r="5" spans="1:14" ht="16.149999999999999" customHeight="1" x14ac:dyDescent="0.25">
      <c r="A5" s="105" t="s">
        <v>5</v>
      </c>
      <c r="B5" s="105"/>
      <c r="C5" s="30"/>
      <c r="E5" s="15"/>
      <c r="F5" s="19"/>
      <c r="G5" s="37"/>
      <c r="H5" s="19"/>
      <c r="I5" s="18"/>
      <c r="J5" s="4"/>
    </row>
    <row r="6" spans="1:14" ht="16.149999999999999" customHeight="1" x14ac:dyDescent="0.25">
      <c r="A6" s="105" t="s">
        <v>1</v>
      </c>
      <c r="B6" s="105"/>
      <c r="C6" s="30"/>
      <c r="D6" s="15"/>
      <c r="E6" s="15"/>
      <c r="F6" s="37"/>
      <c r="G6" s="37"/>
      <c r="H6" s="18"/>
      <c r="I6" s="18"/>
      <c r="J6" s="4"/>
    </row>
    <row r="7" spans="1:14" ht="16.149999999999999" customHeight="1" x14ac:dyDescent="0.25">
      <c r="A7" s="105" t="s">
        <v>7</v>
      </c>
      <c r="B7" s="105"/>
      <c r="C7" s="38" t="str">
        <f>IFERROR(C6/C5,"")</f>
        <v/>
      </c>
      <c r="D7" s="15"/>
      <c r="E7" s="15"/>
      <c r="F7" s="39"/>
      <c r="G7" s="40"/>
      <c r="H7" s="18"/>
      <c r="I7" s="18"/>
      <c r="J7" s="4"/>
    </row>
    <row r="8" spans="1:14" ht="16.149999999999999" customHeight="1" x14ac:dyDescent="0.25">
      <c r="A8" s="105" t="s">
        <v>8</v>
      </c>
      <c r="B8" s="105"/>
      <c r="C8" s="31" t="e">
        <f>((C6*1.5%)+((C5-C6)*2%))/C5</f>
        <v>#DIV/0!</v>
      </c>
      <c r="D8" s="15"/>
      <c r="E8" s="15"/>
      <c r="F8" s="41"/>
      <c r="G8" s="40"/>
      <c r="H8" s="18"/>
      <c r="I8" s="18"/>
      <c r="J8" s="4"/>
    </row>
    <row r="9" spans="1:14" ht="16.149999999999999" customHeight="1" x14ac:dyDescent="0.25">
      <c r="A9" s="105" t="s">
        <v>9</v>
      </c>
      <c r="B9" s="105"/>
      <c r="C9" s="31">
        <v>0.03</v>
      </c>
      <c r="D9" s="15"/>
      <c r="E9" s="20"/>
      <c r="F9" s="37"/>
      <c r="G9" s="40"/>
      <c r="H9" s="18"/>
      <c r="I9" s="18"/>
      <c r="J9" s="4"/>
    </row>
    <row r="10" spans="1:14" ht="16.149999999999999" customHeight="1" x14ac:dyDescent="0.25">
      <c r="A10" s="5"/>
      <c r="B10" s="1"/>
      <c r="C10" s="1"/>
      <c r="D10" s="1"/>
      <c r="E10" s="1"/>
      <c r="F10" s="4"/>
      <c r="G10" s="4"/>
    </row>
    <row r="11" spans="1:14" s="51" customFormat="1" ht="16.149999999999999" customHeight="1" thickBot="1" x14ac:dyDescent="0.3">
      <c r="A11" s="95" t="s">
        <v>32</v>
      </c>
      <c r="B11" s="95"/>
      <c r="C11" s="95"/>
      <c r="D11" s="95"/>
      <c r="E11" s="95"/>
      <c r="F11" s="95"/>
      <c r="G11" s="95"/>
      <c r="H11" s="95"/>
      <c r="I11" s="95"/>
    </row>
    <row r="12" spans="1:14" ht="16.149999999999999" customHeight="1" thickBot="1" x14ac:dyDescent="0.3">
      <c r="A12" s="123"/>
      <c r="B12" s="124"/>
      <c r="C12" s="125"/>
      <c r="D12" s="116" t="s">
        <v>21</v>
      </c>
      <c r="E12" s="117"/>
      <c r="F12" s="118"/>
      <c r="G12" s="120" t="s">
        <v>22</v>
      </c>
      <c r="H12" s="121"/>
      <c r="I12" s="122"/>
    </row>
    <row r="13" spans="1:14" ht="16.149999999999999" customHeight="1" x14ac:dyDescent="0.25">
      <c r="A13" s="106"/>
      <c r="B13" s="107"/>
      <c r="C13" s="108"/>
      <c r="D13" s="48" t="s">
        <v>17</v>
      </c>
      <c r="E13" s="49" t="s">
        <v>19</v>
      </c>
      <c r="F13" s="50" t="s">
        <v>18</v>
      </c>
      <c r="G13" s="48" t="s">
        <v>17</v>
      </c>
      <c r="H13" s="49" t="s">
        <v>19</v>
      </c>
      <c r="I13" s="50" t="s">
        <v>18</v>
      </c>
    </row>
    <row r="14" spans="1:14" ht="16.149999999999999" customHeight="1" x14ac:dyDescent="0.25">
      <c r="A14" s="109" t="s">
        <v>10</v>
      </c>
      <c r="B14" s="110"/>
      <c r="C14" s="111"/>
      <c r="D14" s="25"/>
      <c r="E14" s="16" t="e">
        <f>D14*(1+$C$8)</f>
        <v>#DIV/0!</v>
      </c>
      <c r="F14" s="22" t="e">
        <f>E14*(1+$C$8)</f>
        <v>#DIV/0!</v>
      </c>
      <c r="G14" s="25"/>
      <c r="H14" s="16" t="e">
        <f>G14*(1+$C$8)</f>
        <v>#DIV/0!</v>
      </c>
      <c r="I14" s="22" t="e">
        <f>H14*(1+$C$8)</f>
        <v>#DIV/0!</v>
      </c>
    </row>
    <row r="15" spans="1:14" ht="16.149999999999999" customHeight="1" x14ac:dyDescent="0.25">
      <c r="A15" s="96" t="s">
        <v>31</v>
      </c>
      <c r="B15" s="110"/>
      <c r="C15" s="111"/>
      <c r="D15" s="25"/>
      <c r="E15" s="16">
        <f>D15*(1+$C$9)</f>
        <v>0</v>
      </c>
      <c r="F15" s="22">
        <f>E15*(1+$C$9)</f>
        <v>0</v>
      </c>
      <c r="G15" s="25"/>
      <c r="H15" s="16">
        <f>G15*(1+$C$9)</f>
        <v>0</v>
      </c>
      <c r="I15" s="22">
        <f>H15*(1+$C$9)</f>
        <v>0</v>
      </c>
      <c r="N15" s="6"/>
    </row>
    <row r="16" spans="1:14" ht="16.149999999999999" customHeight="1" x14ac:dyDescent="0.25">
      <c r="A16" s="96" t="s">
        <v>11</v>
      </c>
      <c r="B16" s="110"/>
      <c r="C16" s="111"/>
      <c r="D16" s="25"/>
      <c r="E16" s="16">
        <f>D16</f>
        <v>0</v>
      </c>
      <c r="F16" s="22">
        <f>E16</f>
        <v>0</v>
      </c>
      <c r="G16" s="25"/>
      <c r="H16" s="16">
        <f>G16</f>
        <v>0</v>
      </c>
      <c r="I16" s="22">
        <f>H16</f>
        <v>0</v>
      </c>
    </row>
    <row r="17" spans="1:10" ht="16.149999999999999" customHeight="1" x14ac:dyDescent="0.25">
      <c r="A17" s="99" t="s">
        <v>12</v>
      </c>
      <c r="B17" s="127"/>
      <c r="C17" s="128"/>
      <c r="D17" s="26">
        <f t="shared" ref="D17:I17" si="0">D14-D15-D16</f>
        <v>0</v>
      </c>
      <c r="E17" s="21" t="e">
        <f t="shared" si="0"/>
        <v>#DIV/0!</v>
      </c>
      <c r="F17" s="23" t="e">
        <f t="shared" si="0"/>
        <v>#DIV/0!</v>
      </c>
      <c r="G17" s="26">
        <f t="shared" si="0"/>
        <v>0</v>
      </c>
      <c r="H17" s="21" t="e">
        <f t="shared" si="0"/>
        <v>#DIV/0!</v>
      </c>
      <c r="I17" s="23" t="e">
        <f t="shared" si="0"/>
        <v>#DIV/0!</v>
      </c>
    </row>
    <row r="18" spans="1:10" ht="16.149999999999999" customHeight="1" x14ac:dyDescent="0.25">
      <c r="A18" s="96" t="s">
        <v>13</v>
      </c>
      <c r="B18" s="110"/>
      <c r="C18" s="111"/>
      <c r="D18" s="25"/>
      <c r="E18" s="16">
        <f>D18</f>
        <v>0</v>
      </c>
      <c r="F18" s="22">
        <f>E18</f>
        <v>0</v>
      </c>
      <c r="G18" s="25"/>
      <c r="H18" s="16">
        <f>G18</f>
        <v>0</v>
      </c>
      <c r="I18" s="22">
        <f>H18</f>
        <v>0</v>
      </c>
    </row>
    <row r="19" spans="1:10" ht="16.149999999999999" customHeight="1" x14ac:dyDescent="0.25">
      <c r="A19" s="96" t="s">
        <v>26</v>
      </c>
      <c r="B19" s="110"/>
      <c r="C19" s="111"/>
      <c r="D19" s="25"/>
      <c r="E19" s="42"/>
      <c r="F19" s="43"/>
      <c r="G19" s="25"/>
      <c r="H19" s="42"/>
      <c r="I19" s="43"/>
    </row>
    <row r="20" spans="1:10" ht="16.149999999999999" customHeight="1" x14ac:dyDescent="0.25">
      <c r="A20" s="99" t="s">
        <v>14</v>
      </c>
      <c r="B20" s="127"/>
      <c r="C20" s="128"/>
      <c r="D20" s="26">
        <f t="shared" ref="D20:I20" si="1">D17-D18-D19</f>
        <v>0</v>
      </c>
      <c r="E20" s="21" t="e">
        <f t="shared" si="1"/>
        <v>#DIV/0!</v>
      </c>
      <c r="F20" s="23" t="e">
        <f t="shared" si="1"/>
        <v>#DIV/0!</v>
      </c>
      <c r="G20" s="26">
        <f t="shared" si="1"/>
        <v>0</v>
      </c>
      <c r="H20" s="21" t="e">
        <f t="shared" si="1"/>
        <v>#DIV/0!</v>
      </c>
      <c r="I20" s="23" t="e">
        <f t="shared" si="1"/>
        <v>#DIV/0!</v>
      </c>
    </row>
    <row r="21" spans="1:10" ht="16.149999999999999" customHeight="1" x14ac:dyDescent="0.25">
      <c r="A21" s="99"/>
      <c r="B21" s="127"/>
      <c r="C21" s="128"/>
      <c r="D21" s="26"/>
      <c r="E21" s="21"/>
      <c r="F21" s="23"/>
      <c r="G21" s="26"/>
      <c r="H21" s="21"/>
      <c r="I21" s="23"/>
    </row>
    <row r="22" spans="1:10" ht="16.149999999999999" customHeight="1" x14ac:dyDescent="0.25">
      <c r="A22" s="96" t="s">
        <v>20</v>
      </c>
      <c r="B22" s="97"/>
      <c r="C22" s="98"/>
      <c r="D22" s="25"/>
      <c r="E22" s="16">
        <f>D30</f>
        <v>0</v>
      </c>
      <c r="F22" s="22" t="e">
        <f>E30</f>
        <v>#DIV/0!</v>
      </c>
      <c r="G22" s="25"/>
      <c r="H22" s="16">
        <f>G30</f>
        <v>0</v>
      </c>
      <c r="I22" s="22" t="e">
        <f>H30</f>
        <v>#DIV/0!</v>
      </c>
    </row>
    <row r="23" spans="1:10" ht="16.149999999999999" customHeight="1" x14ac:dyDescent="0.25">
      <c r="A23" s="96"/>
      <c r="B23" s="97"/>
      <c r="C23" s="98"/>
      <c r="D23" s="27"/>
      <c r="E23" s="16"/>
      <c r="F23" s="22"/>
      <c r="G23" s="27"/>
      <c r="H23" s="16"/>
      <c r="I23" s="22"/>
    </row>
    <row r="24" spans="1:10" ht="16.149999999999999" customHeight="1" x14ac:dyDescent="0.25">
      <c r="A24" s="96" t="s">
        <v>15</v>
      </c>
      <c r="B24" s="97"/>
      <c r="C24" s="98"/>
      <c r="D24" s="27">
        <f t="shared" ref="D24:I24" si="2">D16</f>
        <v>0</v>
      </c>
      <c r="E24" s="16">
        <f t="shared" si="2"/>
        <v>0</v>
      </c>
      <c r="F24" s="22">
        <f t="shared" si="2"/>
        <v>0</v>
      </c>
      <c r="G24" s="27">
        <f t="shared" si="2"/>
        <v>0</v>
      </c>
      <c r="H24" s="16">
        <f t="shared" si="2"/>
        <v>0</v>
      </c>
      <c r="I24" s="22">
        <f t="shared" si="2"/>
        <v>0</v>
      </c>
    </row>
    <row r="25" spans="1:10" ht="16.149999999999999" customHeight="1" x14ac:dyDescent="0.25">
      <c r="A25" s="96" t="s">
        <v>14</v>
      </c>
      <c r="B25" s="97"/>
      <c r="C25" s="98"/>
      <c r="D25" s="27">
        <f t="shared" ref="D25:I25" si="3">D20</f>
        <v>0</v>
      </c>
      <c r="E25" s="16" t="e">
        <f t="shared" si="3"/>
        <v>#DIV/0!</v>
      </c>
      <c r="F25" s="22" t="e">
        <f t="shared" si="3"/>
        <v>#DIV/0!</v>
      </c>
      <c r="G25" s="27">
        <f t="shared" si="3"/>
        <v>0</v>
      </c>
      <c r="H25" s="16" t="e">
        <f t="shared" si="3"/>
        <v>#DIV/0!</v>
      </c>
      <c r="I25" s="22" t="e">
        <f t="shared" si="3"/>
        <v>#DIV/0!</v>
      </c>
    </row>
    <row r="26" spans="1:10" ht="16.149999999999999" customHeight="1" x14ac:dyDescent="0.25">
      <c r="A26" s="99" t="s">
        <v>23</v>
      </c>
      <c r="B26" s="100"/>
      <c r="C26" s="101"/>
      <c r="D26" s="26">
        <f t="shared" ref="D26:I26" si="4">D22+D24+D25</f>
        <v>0</v>
      </c>
      <c r="E26" s="26" t="e">
        <f t="shared" si="4"/>
        <v>#DIV/0!</v>
      </c>
      <c r="F26" s="26" t="e">
        <f t="shared" si="4"/>
        <v>#DIV/0!</v>
      </c>
      <c r="G26" s="26">
        <f t="shared" si="4"/>
        <v>0</v>
      </c>
      <c r="H26" s="26" t="e">
        <f t="shared" si="4"/>
        <v>#DIV/0!</v>
      </c>
      <c r="I26" s="55" t="e">
        <f t="shared" si="4"/>
        <v>#DIV/0!</v>
      </c>
    </row>
    <row r="27" spans="1:10" ht="16.149999999999999" customHeight="1" x14ac:dyDescent="0.25">
      <c r="A27" s="96"/>
      <c r="B27" s="97"/>
      <c r="C27" s="98"/>
      <c r="D27" s="27"/>
      <c r="E27" s="16"/>
      <c r="F27" s="22"/>
      <c r="G27" s="27"/>
      <c r="H27" s="16"/>
      <c r="I27" s="22"/>
    </row>
    <row r="28" spans="1:10" ht="16.149999999999999" customHeight="1" x14ac:dyDescent="0.25">
      <c r="A28" s="96" t="s">
        <v>16</v>
      </c>
      <c r="B28" s="97"/>
      <c r="C28" s="98"/>
      <c r="D28" s="27">
        <f>CriticalNeedsItems!C58</f>
        <v>0</v>
      </c>
      <c r="E28" s="16"/>
      <c r="F28" s="22"/>
      <c r="G28" s="27">
        <f>CriticalNeedsItems!F58</f>
        <v>0</v>
      </c>
      <c r="H28" s="16"/>
      <c r="I28" s="22"/>
    </row>
    <row r="29" spans="1:10" ht="16.149999999999999" customHeight="1" x14ac:dyDescent="0.25">
      <c r="A29" s="99"/>
      <c r="B29" s="100"/>
      <c r="C29" s="101"/>
      <c r="D29" s="34"/>
      <c r="E29" s="35"/>
      <c r="F29" s="36"/>
      <c r="G29" s="34"/>
      <c r="H29" s="35"/>
      <c r="I29" s="22"/>
    </row>
    <row r="30" spans="1:10" ht="16.149999999999999" customHeight="1" thickBot="1" x14ac:dyDescent="0.3">
      <c r="A30" s="102" t="s">
        <v>24</v>
      </c>
      <c r="B30" s="103"/>
      <c r="C30" s="104"/>
      <c r="D30" s="28">
        <f t="shared" ref="D30:I30" si="5">D26-D28</f>
        <v>0</v>
      </c>
      <c r="E30" s="28" t="e">
        <f t="shared" si="5"/>
        <v>#DIV/0!</v>
      </c>
      <c r="F30" s="28" t="e">
        <f t="shared" si="5"/>
        <v>#DIV/0!</v>
      </c>
      <c r="G30" s="28">
        <f t="shared" si="5"/>
        <v>0</v>
      </c>
      <c r="H30" s="28" t="e">
        <f t="shared" si="5"/>
        <v>#DIV/0!</v>
      </c>
      <c r="I30" s="54" t="e">
        <f t="shared" si="5"/>
        <v>#DIV/0!</v>
      </c>
    </row>
    <row r="31" spans="1:10" ht="16.149999999999999" customHeight="1" thickBot="1" x14ac:dyDescent="0.3">
      <c r="A31" s="102" t="s">
        <v>25</v>
      </c>
      <c r="B31" s="103"/>
      <c r="C31" s="104"/>
      <c r="D31" s="32"/>
      <c r="E31" s="33"/>
      <c r="F31" s="24" t="e">
        <f>ROUND(F30/C5,)</f>
        <v>#DIV/0!</v>
      </c>
      <c r="G31" s="32"/>
      <c r="H31" s="33"/>
      <c r="I31" s="24" t="e">
        <f>ROUND(I30/C5,)</f>
        <v>#DIV/0!</v>
      </c>
      <c r="J31" s="4"/>
    </row>
    <row r="32" spans="1:10" ht="15" customHeight="1" x14ac:dyDescent="0.25">
      <c r="A32" s="115"/>
      <c r="B32" s="115"/>
      <c r="C32" s="115"/>
      <c r="D32" s="115"/>
      <c r="E32" s="115"/>
      <c r="F32" s="115"/>
      <c r="G32" s="115"/>
      <c r="H32" s="115"/>
      <c r="I32" s="115"/>
      <c r="J32" s="4"/>
    </row>
    <row r="33" spans="1:10" ht="15" customHeight="1" x14ac:dyDescent="0.25">
      <c r="A33" s="113" t="s">
        <v>148</v>
      </c>
      <c r="B33" s="113"/>
      <c r="C33" s="113"/>
      <c r="D33" s="113"/>
      <c r="E33" s="113"/>
      <c r="F33" s="113"/>
      <c r="G33" s="113"/>
      <c r="H33" s="113"/>
      <c r="I33" s="113"/>
      <c r="J33" s="4"/>
    </row>
    <row r="34" spans="1:10" ht="15" customHeight="1" x14ac:dyDescent="0.25">
      <c r="A34" s="114" t="s">
        <v>30</v>
      </c>
      <c r="B34" s="114"/>
      <c r="C34" s="114"/>
      <c r="D34" s="114"/>
      <c r="E34" s="114"/>
      <c r="F34" s="114"/>
      <c r="G34" s="114"/>
      <c r="H34" s="114"/>
      <c r="I34" s="114"/>
      <c r="J34" s="4"/>
    </row>
    <row r="35" spans="1:10" ht="15" customHeight="1" x14ac:dyDescent="0.25">
      <c r="A35" s="130"/>
      <c r="B35" s="130"/>
      <c r="C35" s="130"/>
      <c r="D35" s="130"/>
      <c r="E35" s="130"/>
      <c r="F35" s="130"/>
      <c r="G35" s="130"/>
      <c r="H35" s="130"/>
      <c r="I35" s="130"/>
      <c r="J35" s="4"/>
    </row>
    <row r="36" spans="1:10" ht="15" customHeight="1" x14ac:dyDescent="0.25">
      <c r="A36" s="129" t="s">
        <v>27</v>
      </c>
      <c r="B36" s="129"/>
      <c r="C36" s="129"/>
      <c r="D36" s="129"/>
      <c r="E36" s="129"/>
      <c r="F36" s="129"/>
      <c r="G36" s="129"/>
      <c r="H36" s="129"/>
      <c r="I36" s="129"/>
      <c r="J36" s="4"/>
    </row>
    <row r="37" spans="1:10" ht="15" customHeight="1" x14ac:dyDescent="0.25">
      <c r="A37" s="129" t="s">
        <v>147</v>
      </c>
      <c r="B37" s="129"/>
      <c r="C37" s="129"/>
      <c r="D37" s="129"/>
      <c r="E37" s="129"/>
      <c r="F37" s="129"/>
      <c r="G37" s="129"/>
      <c r="H37" s="129"/>
      <c r="I37" s="129"/>
      <c r="J37" s="4"/>
    </row>
    <row r="38" spans="1:10" ht="15" customHeight="1" x14ac:dyDescent="0.25">
      <c r="A38" s="29"/>
      <c r="B38" s="7"/>
      <c r="C38" s="7"/>
      <c r="D38" s="7"/>
      <c r="E38" s="7"/>
      <c r="F38" s="7"/>
      <c r="G38" s="7"/>
      <c r="H38" s="7"/>
      <c r="I38" s="7"/>
      <c r="J38" s="4"/>
    </row>
    <row r="39" spans="1:10" ht="15" customHeight="1" x14ac:dyDescent="0.25">
      <c r="A39" s="2"/>
      <c r="J39" s="4"/>
    </row>
    <row r="40" spans="1:10" ht="15.75" x14ac:dyDescent="0.25">
      <c r="A40" s="3"/>
      <c r="B40" s="4"/>
      <c r="C40" s="4"/>
      <c r="D40" s="4"/>
      <c r="E40" s="4"/>
      <c r="F40" s="4"/>
      <c r="G40" s="4"/>
      <c r="H40" s="4"/>
      <c r="I40" s="4"/>
      <c r="J40" s="4"/>
    </row>
  </sheetData>
  <sheetProtection password="ECD9" sheet="1" selectLockedCells="1"/>
  <customSheetViews>
    <customSheetView guid="{160A2AA8-3D5E-4567-AA68-E995B337DC92}" fitToPage="1">
      <selection activeCell="C5" sqref="C5"/>
      <pageMargins left="0.5" right="0.5" top="0.5" bottom="0.5" header="0.25" footer="0.25"/>
      <pageSetup scale="80" fitToHeight="0" orientation="portrait" r:id="rId1"/>
    </customSheetView>
    <customSheetView guid="{8BD12DF6-E161-4A64-B548-A7343226A364}" fitToPage="1">
      <selection activeCell="C5" sqref="C5"/>
      <pageMargins left="0.5" right="0.5" top="0.5" bottom="0.5" header="0.25" footer="0.25"/>
      <pageSetup scale="80" fitToHeight="0" orientation="portrait" r:id="rId2"/>
    </customSheetView>
  </customSheetViews>
  <mergeCells count="38">
    <mergeCell ref="A36:I36"/>
    <mergeCell ref="A37:I37"/>
    <mergeCell ref="A16:C16"/>
    <mergeCell ref="A15:C15"/>
    <mergeCell ref="A19:C19"/>
    <mergeCell ref="A26:C26"/>
    <mergeCell ref="A30:C30"/>
    <mergeCell ref="A20:C20"/>
    <mergeCell ref="A35:I35"/>
    <mergeCell ref="A1:I2"/>
    <mergeCell ref="A8:B8"/>
    <mergeCell ref="A9:B9"/>
    <mergeCell ref="A33:I33"/>
    <mergeCell ref="A34:I34"/>
    <mergeCell ref="A32:I32"/>
    <mergeCell ref="D12:F12"/>
    <mergeCell ref="C3:I3"/>
    <mergeCell ref="G12:I12"/>
    <mergeCell ref="A12:C12"/>
    <mergeCell ref="A3:B3"/>
    <mergeCell ref="A4:B4"/>
    <mergeCell ref="A5:B5"/>
    <mergeCell ref="A6:B6"/>
    <mergeCell ref="A24:C24"/>
    <mergeCell ref="A17:C17"/>
    <mergeCell ref="A11:I11"/>
    <mergeCell ref="A27:C27"/>
    <mergeCell ref="A29:C29"/>
    <mergeCell ref="A31:C31"/>
    <mergeCell ref="A7:B7"/>
    <mergeCell ref="A13:C13"/>
    <mergeCell ref="A14:C14"/>
    <mergeCell ref="A28:C28"/>
    <mergeCell ref="A25:C25"/>
    <mergeCell ref="A21:C21"/>
    <mergeCell ref="A23:C23"/>
    <mergeCell ref="A22:C22"/>
    <mergeCell ref="A18:C18"/>
  </mergeCells>
  <conditionalFormatting sqref="F30">
    <cfRule type="cellIs" dxfId="3" priority="4" stopIfTrue="1" operator="greaterThan">
      <formula>0</formula>
    </cfRule>
  </conditionalFormatting>
  <conditionalFormatting sqref="I30">
    <cfRule type="cellIs" dxfId="2" priority="3" stopIfTrue="1" operator="greaterThan">
      <formula>0</formula>
    </cfRule>
  </conditionalFormatting>
  <conditionalFormatting sqref="F31">
    <cfRule type="cellIs" dxfId="1" priority="2" stopIfTrue="1" operator="greaterThan">
      <formula>-5000</formula>
    </cfRule>
  </conditionalFormatting>
  <conditionalFormatting sqref="I31">
    <cfRule type="cellIs" dxfId="0" priority="1" stopIfTrue="1" operator="greaterThan">
      <formula>-5000</formula>
    </cfRule>
  </conditionalFormatting>
  <pageMargins left="0.5" right="0.5" top="0.5" bottom="0.5" header="0.25" footer="0.25"/>
  <pageSetup scale="80" fitToHeight="0" orientation="portrait" r:id="rId3"/>
  <headerFooter>
    <oddFooter>&amp;CApril 2106</oddFooter>
  </headerFooter>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topLeftCell="A19" zoomScale="80" zoomScaleNormal="80" workbookViewId="0">
      <selection activeCell="B18" sqref="B18"/>
    </sheetView>
  </sheetViews>
  <sheetFormatPr defaultRowHeight="15" x14ac:dyDescent="0.25"/>
  <cols>
    <col min="1" max="1" width="36.7109375" customWidth="1"/>
    <col min="2" max="2" width="32.7109375" customWidth="1"/>
    <col min="3" max="3" width="25.28515625" customWidth="1"/>
    <col min="4" max="4" width="53.85546875" customWidth="1"/>
    <col min="5" max="5" width="4.85546875" customWidth="1"/>
    <col min="6" max="6" width="31.85546875" customWidth="1"/>
    <col min="7" max="7" width="37.5703125" customWidth="1"/>
  </cols>
  <sheetData>
    <row r="1" spans="1:7" ht="18" customHeight="1" x14ac:dyDescent="0.25">
      <c r="A1" s="131" t="s">
        <v>33</v>
      </c>
      <c r="B1" s="131"/>
      <c r="C1" s="131"/>
      <c r="D1" s="131"/>
      <c r="E1" s="131"/>
      <c r="F1" s="131"/>
      <c r="G1" s="131"/>
    </row>
    <row r="2" spans="1:7" ht="7.15" customHeight="1" x14ac:dyDescent="0.25">
      <c r="A2" s="131"/>
      <c r="B2" s="131"/>
      <c r="C2" s="131"/>
      <c r="D2" s="131"/>
      <c r="E2" s="131"/>
      <c r="F2" s="131"/>
      <c r="G2" s="131"/>
    </row>
    <row r="3" spans="1:7" x14ac:dyDescent="0.25">
      <c r="A3" s="134" t="s">
        <v>0</v>
      </c>
      <c r="B3" s="134"/>
      <c r="C3" s="134"/>
      <c r="D3" s="134"/>
      <c r="E3" s="134"/>
      <c r="F3" s="134"/>
      <c r="G3" s="134"/>
    </row>
    <row r="4" spans="1:7" x14ac:dyDescent="0.25">
      <c r="A4" s="135" t="s">
        <v>28</v>
      </c>
      <c r="B4" s="135"/>
      <c r="C4" s="135"/>
      <c r="D4" s="135"/>
      <c r="E4" s="135"/>
      <c r="F4" s="135"/>
      <c r="G4" s="135"/>
    </row>
    <row r="5" spans="1:7" x14ac:dyDescent="0.25">
      <c r="A5" s="134" t="s">
        <v>149</v>
      </c>
      <c r="B5" s="134"/>
      <c r="C5" s="134"/>
      <c r="D5" s="134"/>
      <c r="E5" s="134"/>
      <c r="F5" s="134"/>
      <c r="G5" s="134"/>
    </row>
    <row r="6" spans="1:7" x14ac:dyDescent="0.25">
      <c r="A6" s="135" t="s">
        <v>3</v>
      </c>
      <c r="B6" s="135"/>
      <c r="C6" s="135"/>
      <c r="D6" s="135"/>
      <c r="E6" s="135"/>
      <c r="F6" s="135"/>
      <c r="G6" s="135"/>
    </row>
    <row r="7" spans="1:7" x14ac:dyDescent="0.25">
      <c r="A7" s="135" t="s">
        <v>4</v>
      </c>
      <c r="B7" s="135"/>
      <c r="C7" s="135"/>
      <c r="D7" s="135"/>
      <c r="E7" s="135"/>
      <c r="F7" s="135"/>
      <c r="G7" s="135"/>
    </row>
    <row r="8" spans="1:7" x14ac:dyDescent="0.25">
      <c r="A8" s="135" t="s">
        <v>154</v>
      </c>
      <c r="B8" s="135"/>
      <c r="C8" s="135"/>
      <c r="D8" s="135"/>
      <c r="E8" s="135"/>
      <c r="F8" s="135"/>
      <c r="G8" s="135"/>
    </row>
    <row r="9" spans="1:7" ht="15.75" x14ac:dyDescent="0.25">
      <c r="A9" s="132"/>
      <c r="B9" s="132"/>
      <c r="C9" s="132"/>
      <c r="D9" s="132"/>
      <c r="E9" s="132"/>
      <c r="F9" s="132"/>
      <c r="G9" s="132"/>
    </row>
    <row r="10" spans="1:7" ht="16.149999999999999" customHeight="1" x14ac:dyDescent="0.25">
      <c r="A10" s="61" t="s">
        <v>6</v>
      </c>
      <c r="B10" s="136">
        <f>'3 YearCriticalNeedsModel '!C3</f>
        <v>0</v>
      </c>
      <c r="C10" s="136"/>
      <c r="D10" s="136"/>
      <c r="E10" s="133"/>
      <c r="F10" s="133"/>
      <c r="G10" s="133"/>
    </row>
    <row r="11" spans="1:7" ht="16.149999999999999" customHeight="1" x14ac:dyDescent="0.25">
      <c r="A11" s="140"/>
      <c r="B11" s="140"/>
      <c r="C11" s="140"/>
      <c r="D11" s="140"/>
      <c r="E11" s="140"/>
      <c r="F11" s="140"/>
      <c r="G11" s="140"/>
    </row>
    <row r="12" spans="1:7" ht="16.149999999999999" customHeight="1" thickBot="1" x14ac:dyDescent="0.3">
      <c r="A12" s="141"/>
      <c r="B12" s="141"/>
      <c r="C12" s="141"/>
      <c r="D12" s="141"/>
      <c r="E12" s="141"/>
      <c r="F12" s="141"/>
      <c r="G12" s="141"/>
    </row>
    <row r="13" spans="1:7" ht="16.149999999999999" customHeight="1" thickBot="1" x14ac:dyDescent="0.3">
      <c r="A13" s="137" t="s">
        <v>40</v>
      </c>
      <c r="B13" s="138"/>
      <c r="C13" s="138"/>
      <c r="D13" s="139"/>
      <c r="E13" s="142"/>
      <c r="F13" s="137" t="s">
        <v>150</v>
      </c>
      <c r="G13" s="139"/>
    </row>
    <row r="14" spans="1:7" ht="16.149999999999999" customHeight="1" thickBot="1" x14ac:dyDescent="0.3">
      <c r="A14" s="62" t="s">
        <v>159</v>
      </c>
      <c r="B14" s="52" t="s">
        <v>160</v>
      </c>
      <c r="C14" s="62" t="s">
        <v>41</v>
      </c>
      <c r="D14" s="52" t="s">
        <v>162</v>
      </c>
      <c r="E14" s="143"/>
      <c r="F14" s="87" t="s">
        <v>42</v>
      </c>
      <c r="G14" s="53" t="s">
        <v>155</v>
      </c>
    </row>
    <row r="15" spans="1:7" ht="16.149999999999999" customHeight="1" x14ac:dyDescent="0.25">
      <c r="A15" s="76"/>
      <c r="B15" s="77"/>
      <c r="C15" s="78"/>
      <c r="D15" s="79"/>
      <c r="E15" s="143"/>
      <c r="F15" s="78"/>
      <c r="G15" s="85"/>
    </row>
    <row r="16" spans="1:7" ht="16.149999999999999" customHeight="1" x14ac:dyDescent="0.25">
      <c r="A16" s="80"/>
      <c r="B16" s="81"/>
      <c r="C16" s="82"/>
      <c r="D16" s="83"/>
      <c r="E16" s="143"/>
      <c r="F16" s="82"/>
      <c r="G16" s="86"/>
    </row>
    <row r="17" spans="1:7" ht="16.149999999999999" customHeight="1" x14ac:dyDescent="0.25">
      <c r="A17" s="80"/>
      <c r="B17" s="81"/>
      <c r="C17" s="82"/>
      <c r="D17" s="83"/>
      <c r="E17" s="143"/>
      <c r="F17" s="82"/>
      <c r="G17" s="86"/>
    </row>
    <row r="18" spans="1:7" ht="16.149999999999999" customHeight="1" x14ac:dyDescent="0.25">
      <c r="A18" s="80"/>
      <c r="B18" s="81"/>
      <c r="C18" s="82"/>
      <c r="D18" s="83"/>
      <c r="E18" s="143"/>
      <c r="F18" s="82"/>
      <c r="G18" s="86"/>
    </row>
    <row r="19" spans="1:7" ht="16.149999999999999" customHeight="1" x14ac:dyDescent="0.25">
      <c r="A19" s="80"/>
      <c r="B19" s="81"/>
      <c r="C19" s="82"/>
      <c r="D19" s="83"/>
      <c r="E19" s="143"/>
      <c r="F19" s="82"/>
      <c r="G19" s="86"/>
    </row>
    <row r="20" spans="1:7" ht="16.149999999999999" customHeight="1" x14ac:dyDescent="0.25">
      <c r="A20" s="80"/>
      <c r="B20" s="81"/>
      <c r="C20" s="82"/>
      <c r="D20" s="83"/>
      <c r="E20" s="143"/>
      <c r="F20" s="82"/>
      <c r="G20" s="86"/>
    </row>
    <row r="21" spans="1:7" ht="16.149999999999999" customHeight="1" x14ac:dyDescent="0.25">
      <c r="A21" s="80"/>
      <c r="B21" s="81"/>
      <c r="C21" s="82"/>
      <c r="D21" s="83"/>
      <c r="E21" s="143"/>
      <c r="F21" s="82"/>
      <c r="G21" s="86"/>
    </row>
    <row r="22" spans="1:7" ht="16.149999999999999" customHeight="1" x14ac:dyDescent="0.25">
      <c r="A22" s="84"/>
      <c r="B22" s="81"/>
      <c r="C22" s="82"/>
      <c r="D22" s="83"/>
      <c r="E22" s="143"/>
      <c r="F22" s="82"/>
      <c r="G22" s="86"/>
    </row>
    <row r="23" spans="1:7" ht="16.149999999999999" customHeight="1" x14ac:dyDescent="0.25">
      <c r="A23" s="80"/>
      <c r="B23" s="81"/>
      <c r="C23" s="82"/>
      <c r="D23" s="83"/>
      <c r="E23" s="143"/>
      <c r="F23" s="82"/>
      <c r="G23" s="86"/>
    </row>
    <row r="24" spans="1:7" ht="16.149999999999999" customHeight="1" x14ac:dyDescent="0.25">
      <c r="A24" s="80"/>
      <c r="B24" s="81"/>
      <c r="C24" s="82"/>
      <c r="D24" s="83"/>
      <c r="E24" s="143"/>
      <c r="F24" s="82"/>
      <c r="G24" s="86"/>
    </row>
    <row r="25" spans="1:7" ht="16.149999999999999" customHeight="1" x14ac:dyDescent="0.25">
      <c r="A25" s="80"/>
      <c r="B25" s="81"/>
      <c r="C25" s="82"/>
      <c r="D25" s="83"/>
      <c r="E25" s="143"/>
      <c r="F25" s="82"/>
      <c r="G25" s="86"/>
    </row>
    <row r="26" spans="1:7" ht="16.149999999999999" customHeight="1" x14ac:dyDescent="0.25">
      <c r="A26" s="80"/>
      <c r="B26" s="81"/>
      <c r="C26" s="82"/>
      <c r="D26" s="83"/>
      <c r="E26" s="143"/>
      <c r="F26" s="82"/>
      <c r="G26" s="86"/>
    </row>
    <row r="27" spans="1:7" ht="16.149999999999999" customHeight="1" x14ac:dyDescent="0.25">
      <c r="A27" s="80"/>
      <c r="B27" s="81"/>
      <c r="C27" s="82"/>
      <c r="D27" s="83"/>
      <c r="E27" s="143"/>
      <c r="F27" s="82"/>
      <c r="G27" s="86"/>
    </row>
    <row r="28" spans="1:7" ht="16.149999999999999" customHeight="1" x14ac:dyDescent="0.25">
      <c r="A28" s="80"/>
      <c r="B28" s="81"/>
      <c r="C28" s="82"/>
      <c r="D28" s="83"/>
      <c r="E28" s="143"/>
      <c r="F28" s="82"/>
      <c r="G28" s="86"/>
    </row>
    <row r="29" spans="1:7" ht="16.149999999999999" customHeight="1" x14ac:dyDescent="0.25">
      <c r="A29" s="80"/>
      <c r="B29" s="81"/>
      <c r="C29" s="82"/>
      <c r="D29" s="83"/>
      <c r="E29" s="143"/>
      <c r="F29" s="82"/>
      <c r="G29" s="86"/>
    </row>
    <row r="30" spans="1:7" ht="16.149999999999999" customHeight="1" x14ac:dyDescent="0.25">
      <c r="A30" s="80"/>
      <c r="B30" s="81"/>
      <c r="C30" s="82"/>
      <c r="D30" s="83"/>
      <c r="E30" s="143"/>
      <c r="F30" s="82"/>
      <c r="G30" s="86"/>
    </row>
    <row r="31" spans="1:7" ht="16.149999999999999" customHeight="1" x14ac:dyDescent="0.25">
      <c r="A31" s="80"/>
      <c r="B31" s="81"/>
      <c r="C31" s="82"/>
      <c r="D31" s="83"/>
      <c r="E31" s="143"/>
      <c r="F31" s="82"/>
      <c r="G31" s="86"/>
    </row>
    <row r="32" spans="1:7" ht="16.149999999999999" customHeight="1" x14ac:dyDescent="0.25">
      <c r="A32" s="80"/>
      <c r="B32" s="81"/>
      <c r="C32" s="82"/>
      <c r="D32" s="83"/>
      <c r="E32" s="143"/>
      <c r="F32" s="82"/>
      <c r="G32" s="86"/>
    </row>
    <row r="33" spans="1:7" ht="16.149999999999999" customHeight="1" x14ac:dyDescent="0.25">
      <c r="A33" s="80"/>
      <c r="B33" s="81"/>
      <c r="C33" s="82"/>
      <c r="D33" s="83"/>
      <c r="E33" s="143"/>
      <c r="F33" s="82"/>
      <c r="G33" s="86"/>
    </row>
    <row r="34" spans="1:7" ht="16.149999999999999" customHeight="1" x14ac:dyDescent="0.25">
      <c r="A34" s="80"/>
      <c r="B34" s="81"/>
      <c r="C34" s="82"/>
      <c r="D34" s="83"/>
      <c r="E34" s="143"/>
      <c r="F34" s="82"/>
      <c r="G34" s="86"/>
    </row>
    <row r="35" spans="1:7" ht="16.149999999999999" customHeight="1" x14ac:dyDescent="0.25">
      <c r="A35" s="80"/>
      <c r="B35" s="81"/>
      <c r="C35" s="82"/>
      <c r="D35" s="83"/>
      <c r="E35" s="143"/>
      <c r="F35" s="82"/>
      <c r="G35" s="86"/>
    </row>
    <row r="36" spans="1:7" ht="16.149999999999999" customHeight="1" x14ac:dyDescent="0.25">
      <c r="A36" s="80"/>
      <c r="B36" s="81"/>
      <c r="C36" s="82"/>
      <c r="D36" s="83"/>
      <c r="E36" s="143"/>
      <c r="F36" s="82"/>
      <c r="G36" s="86"/>
    </row>
    <row r="37" spans="1:7" ht="16.149999999999999" customHeight="1" x14ac:dyDescent="0.25">
      <c r="A37" s="80"/>
      <c r="B37" s="81"/>
      <c r="C37" s="82"/>
      <c r="D37" s="83"/>
      <c r="E37" s="143"/>
      <c r="F37" s="82"/>
      <c r="G37" s="86"/>
    </row>
    <row r="38" spans="1:7" ht="16.149999999999999" customHeight="1" x14ac:dyDescent="0.25">
      <c r="A38" s="80"/>
      <c r="B38" s="81"/>
      <c r="C38" s="82"/>
      <c r="D38" s="83"/>
      <c r="E38" s="143"/>
      <c r="F38" s="82"/>
      <c r="G38" s="86"/>
    </row>
    <row r="39" spans="1:7" ht="16.149999999999999" customHeight="1" x14ac:dyDescent="0.25">
      <c r="A39" s="80"/>
      <c r="B39" s="81"/>
      <c r="C39" s="82"/>
      <c r="D39" s="83"/>
      <c r="E39" s="143"/>
      <c r="F39" s="82"/>
      <c r="G39" s="86"/>
    </row>
    <row r="40" spans="1:7" ht="16.149999999999999" customHeight="1" x14ac:dyDescent="0.25">
      <c r="A40" s="80"/>
      <c r="B40" s="81"/>
      <c r="C40" s="82"/>
      <c r="D40" s="83"/>
      <c r="E40" s="143"/>
      <c r="F40" s="82"/>
      <c r="G40" s="86"/>
    </row>
    <row r="41" spans="1:7" ht="16.149999999999999" customHeight="1" x14ac:dyDescent="0.25">
      <c r="A41" s="80"/>
      <c r="B41" s="81"/>
      <c r="C41" s="82"/>
      <c r="D41" s="83"/>
      <c r="E41" s="143"/>
      <c r="F41" s="82"/>
      <c r="G41" s="86"/>
    </row>
    <row r="42" spans="1:7" ht="16.149999999999999" customHeight="1" x14ac:dyDescent="0.25">
      <c r="A42" s="80"/>
      <c r="B42" s="81"/>
      <c r="C42" s="82"/>
      <c r="D42" s="83"/>
      <c r="E42" s="143"/>
      <c r="F42" s="82"/>
      <c r="G42" s="86"/>
    </row>
    <row r="43" spans="1:7" ht="16.149999999999999" customHeight="1" x14ac:dyDescent="0.25">
      <c r="A43" s="80"/>
      <c r="B43" s="81"/>
      <c r="C43" s="82"/>
      <c r="D43" s="83"/>
      <c r="E43" s="143"/>
      <c r="F43" s="82"/>
      <c r="G43" s="86"/>
    </row>
    <row r="44" spans="1:7" ht="16.149999999999999" customHeight="1" x14ac:dyDescent="0.25">
      <c r="A44" s="80"/>
      <c r="B44" s="81"/>
      <c r="C44" s="82"/>
      <c r="D44" s="83"/>
      <c r="E44" s="143"/>
      <c r="F44" s="82"/>
      <c r="G44" s="86"/>
    </row>
    <row r="45" spans="1:7" ht="16.149999999999999" customHeight="1" x14ac:dyDescent="0.25">
      <c r="A45" s="80"/>
      <c r="B45" s="81"/>
      <c r="C45" s="82"/>
      <c r="D45" s="83"/>
      <c r="E45" s="143"/>
      <c r="F45" s="82"/>
      <c r="G45" s="86"/>
    </row>
    <row r="46" spans="1:7" ht="16.149999999999999" customHeight="1" x14ac:dyDescent="0.25">
      <c r="A46" s="80"/>
      <c r="B46" s="81"/>
      <c r="C46" s="82"/>
      <c r="D46" s="83"/>
      <c r="E46" s="143"/>
      <c r="F46" s="82"/>
      <c r="G46" s="86"/>
    </row>
    <row r="47" spans="1:7" ht="16.149999999999999" customHeight="1" x14ac:dyDescent="0.25">
      <c r="A47" s="80"/>
      <c r="B47" s="81"/>
      <c r="C47" s="82"/>
      <c r="D47" s="83"/>
      <c r="E47" s="143"/>
      <c r="F47" s="82"/>
      <c r="G47" s="86"/>
    </row>
    <row r="48" spans="1:7" ht="16.149999999999999" customHeight="1" x14ac:dyDescent="0.25">
      <c r="A48" s="80"/>
      <c r="B48" s="81"/>
      <c r="C48" s="82"/>
      <c r="D48" s="83"/>
      <c r="E48" s="143"/>
      <c r="F48" s="82"/>
      <c r="G48" s="86"/>
    </row>
    <row r="49" spans="1:7" ht="16.149999999999999" customHeight="1" x14ac:dyDescent="0.25">
      <c r="A49" s="80"/>
      <c r="B49" s="81"/>
      <c r="C49" s="82"/>
      <c r="D49" s="83"/>
      <c r="E49" s="143"/>
      <c r="F49" s="82"/>
      <c r="G49" s="86"/>
    </row>
    <row r="50" spans="1:7" ht="16.149999999999999" customHeight="1" x14ac:dyDescent="0.25">
      <c r="A50" s="80"/>
      <c r="B50" s="81"/>
      <c r="C50" s="82"/>
      <c r="D50" s="83"/>
      <c r="E50" s="143"/>
      <c r="F50" s="82"/>
      <c r="G50" s="86"/>
    </row>
    <row r="51" spans="1:7" ht="16.149999999999999" customHeight="1" x14ac:dyDescent="0.25">
      <c r="A51" s="80"/>
      <c r="B51" s="81"/>
      <c r="C51" s="82"/>
      <c r="D51" s="83"/>
      <c r="E51" s="143"/>
      <c r="F51" s="82"/>
      <c r="G51" s="86"/>
    </row>
    <row r="52" spans="1:7" s="58" customFormat="1" ht="16.149999999999999" customHeight="1" x14ac:dyDescent="0.25">
      <c r="A52" s="63" t="s">
        <v>139</v>
      </c>
      <c r="B52" s="59"/>
      <c r="C52" s="66">
        <f>SUM(C15:C51)</f>
        <v>0</v>
      </c>
      <c r="D52" s="59"/>
      <c r="E52" s="143"/>
      <c r="F52" s="66">
        <f>SUM(F15:F51)</f>
        <v>0</v>
      </c>
      <c r="G52" s="60"/>
    </row>
    <row r="53" spans="1:7" ht="16.149999999999999" customHeight="1" x14ac:dyDescent="0.25">
      <c r="A53" s="64"/>
      <c r="B53" s="46"/>
      <c r="C53" s="67"/>
      <c r="D53" s="46"/>
      <c r="E53" s="143"/>
      <c r="F53" s="67"/>
      <c r="G53" s="47"/>
    </row>
    <row r="54" spans="1:7" ht="16.149999999999999" customHeight="1" x14ac:dyDescent="0.25">
      <c r="A54" s="64" t="s">
        <v>136</v>
      </c>
      <c r="B54" s="46"/>
      <c r="C54" s="68">
        <f>C52*0.06</f>
        <v>0</v>
      </c>
      <c r="D54" s="46"/>
      <c r="E54" s="143"/>
      <c r="F54" s="68">
        <f>F52*0.06</f>
        <v>0</v>
      </c>
      <c r="G54" s="47"/>
    </row>
    <row r="55" spans="1:7" ht="16.149999999999999" customHeight="1" x14ac:dyDescent="0.25">
      <c r="A55" s="64" t="s">
        <v>137</v>
      </c>
      <c r="B55" s="46"/>
      <c r="C55" s="68">
        <f>C52*0.02</f>
        <v>0</v>
      </c>
      <c r="D55" s="46"/>
      <c r="E55" s="143"/>
      <c r="F55" s="68">
        <f>F52*0.02</f>
        <v>0</v>
      </c>
      <c r="G55" s="47"/>
    </row>
    <row r="56" spans="1:7" ht="16.149999999999999" customHeight="1" x14ac:dyDescent="0.25">
      <c r="A56" s="64" t="s">
        <v>138</v>
      </c>
      <c r="B56" s="46"/>
      <c r="C56" s="68">
        <f>C52*0.06</f>
        <v>0</v>
      </c>
      <c r="D56" s="46"/>
      <c r="E56" s="143"/>
      <c r="F56" s="68">
        <f>F52*0.06</f>
        <v>0</v>
      </c>
      <c r="G56" s="47"/>
    </row>
    <row r="57" spans="1:7" ht="16.149999999999999" customHeight="1" x14ac:dyDescent="0.25">
      <c r="A57" s="64"/>
      <c r="B57" s="46"/>
      <c r="C57" s="67"/>
      <c r="D57" s="46"/>
      <c r="E57" s="143"/>
      <c r="F57" s="67"/>
      <c r="G57" s="47"/>
    </row>
    <row r="58" spans="1:7" s="58" customFormat="1" ht="16.149999999999999" customHeight="1" thickBot="1" x14ac:dyDescent="0.3">
      <c r="A58" s="65" t="s">
        <v>140</v>
      </c>
      <c r="B58" s="56"/>
      <c r="C58" s="69">
        <f>SUM(C52,C54:C56)</f>
        <v>0</v>
      </c>
      <c r="D58" s="56"/>
      <c r="E58" s="141"/>
      <c r="F58" s="69">
        <f>SUM(F52,F54:F56)</f>
        <v>0</v>
      </c>
      <c r="G58" s="57"/>
    </row>
  </sheetData>
  <sheetProtection password="ECD9" sheet="1" selectLockedCells="1"/>
  <mergeCells count="15">
    <mergeCell ref="A13:D13"/>
    <mergeCell ref="F13:G13"/>
    <mergeCell ref="A11:G11"/>
    <mergeCell ref="A12:G12"/>
    <mergeCell ref="E13:E58"/>
    <mergeCell ref="A1:G2"/>
    <mergeCell ref="A9:G9"/>
    <mergeCell ref="E10:G10"/>
    <mergeCell ref="A3:G3"/>
    <mergeCell ref="A5:G5"/>
    <mergeCell ref="A4:G4"/>
    <mergeCell ref="A6:G6"/>
    <mergeCell ref="B10:D10"/>
    <mergeCell ref="A7:G7"/>
    <mergeCell ref="A8:G8"/>
  </mergeCells>
  <dataValidations count="2">
    <dataValidation type="list" allowBlank="1" showInputMessage="1" showErrorMessage="1" sqref="A15:A51">
      <formula1>Primary</formula1>
    </dataValidation>
    <dataValidation type="list" allowBlank="1" showInputMessage="1" showErrorMessage="1" sqref="B15:B51">
      <formula1>INDIRECT(SUBSTITUTE($A15," ","_"))</formula1>
    </dataValidation>
  </dataValidations>
  <pageMargins left="0.7" right="0.7" top="0.75" bottom="0.75" header="0.3" footer="0.3"/>
  <pageSetup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2"/>
  <sheetViews>
    <sheetView workbookViewId="0">
      <selection activeCell="E40" sqref="E40"/>
    </sheetView>
  </sheetViews>
  <sheetFormatPr defaultRowHeight="15" x14ac:dyDescent="0.25"/>
  <cols>
    <col min="1" max="1" width="41" customWidth="1"/>
  </cols>
  <sheetData>
    <row r="2" spans="1:24" x14ac:dyDescent="0.25">
      <c r="A2" t="s">
        <v>34</v>
      </c>
      <c r="B2" t="s">
        <v>47</v>
      </c>
      <c r="C2" t="s">
        <v>48</v>
      </c>
      <c r="D2" t="s">
        <v>49</v>
      </c>
      <c r="E2" t="s">
        <v>50</v>
      </c>
      <c r="F2" t="s">
        <v>51</v>
      </c>
      <c r="G2" t="s">
        <v>52</v>
      </c>
      <c r="H2" t="s">
        <v>53</v>
      </c>
      <c r="I2" t="s">
        <v>54</v>
      </c>
      <c r="J2" t="s">
        <v>55</v>
      </c>
      <c r="K2" t="s">
        <v>56</v>
      </c>
      <c r="L2" t="s">
        <v>57</v>
      </c>
      <c r="M2" t="s">
        <v>58</v>
      </c>
      <c r="N2" t="s">
        <v>59</v>
      </c>
      <c r="O2" t="s">
        <v>60</v>
      </c>
      <c r="P2" t="s">
        <v>61</v>
      </c>
      <c r="Q2" t="s">
        <v>46</v>
      </c>
    </row>
    <row r="3" spans="1:24" x14ac:dyDescent="0.25">
      <c r="A3" t="s">
        <v>43</v>
      </c>
      <c r="B3" t="s">
        <v>62</v>
      </c>
      <c r="C3" t="s">
        <v>46</v>
      </c>
    </row>
    <row r="4" spans="1:24" x14ac:dyDescent="0.25">
      <c r="A4" t="s">
        <v>44</v>
      </c>
      <c r="B4" t="s">
        <v>63</v>
      </c>
      <c r="C4" t="s">
        <v>64</v>
      </c>
      <c r="D4" t="s">
        <v>65</v>
      </c>
      <c r="E4" t="s">
        <v>66</v>
      </c>
      <c r="F4" t="s">
        <v>67</v>
      </c>
      <c r="G4" t="s">
        <v>68</v>
      </c>
      <c r="H4" t="s">
        <v>69</v>
      </c>
      <c r="I4" t="s">
        <v>141</v>
      </c>
      <c r="J4" t="s">
        <v>70</v>
      </c>
      <c r="K4" t="s">
        <v>71</v>
      </c>
      <c r="L4" t="s">
        <v>72</v>
      </c>
      <c r="M4" t="s">
        <v>73</v>
      </c>
      <c r="N4" t="s">
        <v>74</v>
      </c>
      <c r="O4" t="s">
        <v>75</v>
      </c>
      <c r="P4" t="s">
        <v>76</v>
      </c>
      <c r="Q4" t="s">
        <v>77</v>
      </c>
      <c r="R4" t="s">
        <v>142</v>
      </c>
      <c r="S4" t="s">
        <v>78</v>
      </c>
      <c r="T4" t="s">
        <v>79</v>
      </c>
      <c r="U4" t="s">
        <v>80</v>
      </c>
      <c r="V4" t="s">
        <v>81</v>
      </c>
      <c r="W4" t="s">
        <v>143</v>
      </c>
      <c r="X4" t="s">
        <v>46</v>
      </c>
    </row>
    <row r="5" spans="1:24" x14ac:dyDescent="0.25">
      <c r="A5" t="s">
        <v>35</v>
      </c>
      <c r="B5" t="s">
        <v>82</v>
      </c>
      <c r="C5" t="s">
        <v>83</v>
      </c>
      <c r="D5" t="s">
        <v>84</v>
      </c>
      <c r="E5" t="s">
        <v>85</v>
      </c>
      <c r="F5" t="s">
        <v>86</v>
      </c>
      <c r="G5" t="s">
        <v>87</v>
      </c>
      <c r="H5" t="s">
        <v>88</v>
      </c>
      <c r="I5" t="s">
        <v>89</v>
      </c>
      <c r="J5" t="s">
        <v>90</v>
      </c>
      <c r="K5" t="s">
        <v>91</v>
      </c>
      <c r="L5" t="s">
        <v>92</v>
      </c>
      <c r="M5" t="s">
        <v>46</v>
      </c>
    </row>
    <row r="6" spans="1:24" x14ac:dyDescent="0.25">
      <c r="A6" t="s">
        <v>36</v>
      </c>
      <c r="B6" t="s">
        <v>93</v>
      </c>
      <c r="C6" t="s">
        <v>94</v>
      </c>
      <c r="D6" t="s">
        <v>95</v>
      </c>
      <c r="E6" t="s">
        <v>96</v>
      </c>
      <c r="F6" t="s">
        <v>88</v>
      </c>
      <c r="G6" t="s">
        <v>97</v>
      </c>
      <c r="H6" t="s">
        <v>98</v>
      </c>
      <c r="I6" t="s">
        <v>99</v>
      </c>
      <c r="J6" t="s">
        <v>100</v>
      </c>
      <c r="K6" t="s">
        <v>101</v>
      </c>
      <c r="L6" t="s">
        <v>102</v>
      </c>
      <c r="M6" t="s">
        <v>103</v>
      </c>
      <c r="N6" t="s">
        <v>104</v>
      </c>
      <c r="O6" t="s">
        <v>105</v>
      </c>
      <c r="P6" t="s">
        <v>106</v>
      </c>
      <c r="Q6" t="s">
        <v>107</v>
      </c>
      <c r="R6" t="s">
        <v>108</v>
      </c>
      <c r="S6" t="s">
        <v>109</v>
      </c>
      <c r="T6" t="s">
        <v>110</v>
      </c>
      <c r="U6" t="s">
        <v>111</v>
      </c>
      <c r="V6" t="s">
        <v>112</v>
      </c>
      <c r="W6" t="s">
        <v>46</v>
      </c>
    </row>
    <row r="7" spans="1:24" x14ac:dyDescent="0.25">
      <c r="A7" t="s">
        <v>135</v>
      </c>
      <c r="B7" t="s">
        <v>113</v>
      </c>
      <c r="C7" t="s">
        <v>114</v>
      </c>
      <c r="D7" t="s">
        <v>115</v>
      </c>
      <c r="E7" t="s">
        <v>116</v>
      </c>
      <c r="F7" t="s">
        <v>117</v>
      </c>
      <c r="G7" t="s">
        <v>118</v>
      </c>
      <c r="H7" t="s">
        <v>119</v>
      </c>
      <c r="I7" t="s">
        <v>120</v>
      </c>
      <c r="J7" t="s">
        <v>121</v>
      </c>
      <c r="K7" t="s">
        <v>122</v>
      </c>
      <c r="L7" t="s">
        <v>46</v>
      </c>
    </row>
    <row r="8" spans="1:24" x14ac:dyDescent="0.25">
      <c r="A8" t="s">
        <v>45</v>
      </c>
      <c r="B8" t="s">
        <v>123</v>
      </c>
      <c r="C8" t="s">
        <v>124</v>
      </c>
      <c r="D8" t="s">
        <v>46</v>
      </c>
    </row>
    <row r="9" spans="1:24" x14ac:dyDescent="0.25">
      <c r="A9" t="s">
        <v>37</v>
      </c>
      <c r="B9" t="s">
        <v>125</v>
      </c>
      <c r="C9" t="s">
        <v>126</v>
      </c>
      <c r="D9" t="s">
        <v>46</v>
      </c>
    </row>
    <row r="10" spans="1:24" x14ac:dyDescent="0.25">
      <c r="A10" t="s">
        <v>39</v>
      </c>
      <c r="B10" t="s">
        <v>127</v>
      </c>
      <c r="C10" t="s">
        <v>128</v>
      </c>
      <c r="D10" t="s">
        <v>129</v>
      </c>
      <c r="E10" t="s">
        <v>130</v>
      </c>
      <c r="F10" t="s">
        <v>144</v>
      </c>
      <c r="G10" t="s">
        <v>131</v>
      </c>
      <c r="H10" t="s">
        <v>46</v>
      </c>
    </row>
    <row r="11" spans="1:24" x14ac:dyDescent="0.25">
      <c r="A11" t="s">
        <v>38</v>
      </c>
      <c r="B11" t="s">
        <v>132</v>
      </c>
      <c r="C11" t="s">
        <v>133</v>
      </c>
      <c r="D11" t="s">
        <v>46</v>
      </c>
    </row>
    <row r="12" spans="1:24" x14ac:dyDescent="0.25">
      <c r="A12" t="s">
        <v>46</v>
      </c>
      <c r="B12" t="s">
        <v>134</v>
      </c>
      <c r="C1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15</vt:i4>
      </vt:variant>
    </vt:vector>
  </HeadingPairs>
  <TitlesOfParts>
    <vt:vector size="19" baseType="lpstr">
      <vt:lpstr>Instructions</vt:lpstr>
      <vt:lpstr>3 YearCriticalNeedsModel </vt:lpstr>
      <vt:lpstr>CriticalNeedsItems</vt:lpstr>
      <vt:lpstr>Lists (NEEDS TO BE HIDDEN)</vt:lpstr>
      <vt:lpstr>Accessibility</vt:lpstr>
      <vt:lpstr>Building_Envelope</vt:lpstr>
      <vt:lpstr>Common_Areas</vt:lpstr>
      <vt:lpstr>Common_Plumbing_and_Mechanical</vt:lpstr>
      <vt:lpstr>Dwelling_Units</vt:lpstr>
      <vt:lpstr>Elevator_Systems</vt:lpstr>
      <vt:lpstr>Environmental_Remediation</vt:lpstr>
      <vt:lpstr>Fire_Protection</vt:lpstr>
      <vt:lpstr>other</vt:lpstr>
      <vt:lpstr>Primary</vt:lpstr>
      <vt:lpstr>'3 YearCriticalNeedsModel '!Print_Area</vt:lpstr>
      <vt:lpstr>CriticalNeedsItems!Print_Area</vt:lpstr>
      <vt:lpstr>Instructions!Print_Area</vt:lpstr>
      <vt:lpstr>Site_and_Accessory_Structures</vt:lpstr>
      <vt:lpstr>Structural_Integrity</vt:lpstr>
    </vt:vector>
  </TitlesOfParts>
  <Company>Minnesota Housing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Loechler, Jane</dc:creator>
  <cp:lastModifiedBy>Anderson, Amy</cp:lastModifiedBy>
  <cp:lastPrinted>2017-01-26T19:07:09Z</cp:lastPrinted>
  <dcterms:created xsi:type="dcterms:W3CDTF">2013-10-29T19:50:04Z</dcterms:created>
  <dcterms:modified xsi:type="dcterms:W3CDTF">2017-08-16T18:22:21Z</dcterms:modified>
</cp:coreProperties>
</file>