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20" windowHeight="11640" activeTab="0"/>
  </bookViews>
  <sheets>
    <sheet name="Sheet1" sheetId="1" r:id="rId1"/>
  </sheets>
  <definedNames>
    <definedName name="SCCW1">'Sheet1'!$B$5</definedName>
    <definedName name="SCCW10">'Sheet1'!$F$21</definedName>
    <definedName name="SCCW11">'Sheet1'!$F$22</definedName>
    <definedName name="SCCW12">'Sheet1'!$C$23</definedName>
    <definedName name="SCCW13">'Sheet1'!$C$24</definedName>
    <definedName name="SCCW14">'Sheet1'!$F$23</definedName>
    <definedName name="SCCW15">'Sheet1'!$F$24</definedName>
    <definedName name="SCCW16">'Sheet1'!$B$28</definedName>
    <definedName name="SCCW17">'Sheet1'!$B$29</definedName>
    <definedName name="SCCW18">'Sheet1'!$B$30</definedName>
    <definedName name="SCCW19">'Sheet1'!$B$31</definedName>
    <definedName name="SCCW2">'Sheet1'!$B$6</definedName>
    <definedName name="SCCW20">'Sheet1'!#REF!</definedName>
    <definedName name="SCCW21">'Sheet1'!$B$32</definedName>
    <definedName name="SCCW22">'Sheet1'!$C$33</definedName>
    <definedName name="SCCW23">'Sheet1'!$C$34</definedName>
    <definedName name="SCCW24">'Sheet1'!$F$28</definedName>
    <definedName name="SCCW25">'Sheet1'!$F$29</definedName>
    <definedName name="SCCW26">'Sheet1'!$F$30</definedName>
    <definedName name="SCCW27">'Sheet1'!$F$31</definedName>
    <definedName name="SCCW28">'Sheet1'!#REF!</definedName>
    <definedName name="SCCW29">'Sheet1'!$F$32</definedName>
    <definedName name="SCCW3">'Sheet1'!$E$6</definedName>
    <definedName name="SCCW30">'Sheet1'!$F$33</definedName>
    <definedName name="SCCW31">'Sheet1'!$F$34</definedName>
    <definedName name="SCCW32">'Sheet1'!$G$53</definedName>
    <definedName name="SCCW33">'Sheet1'!$H$53</definedName>
    <definedName name="SCCW34">'Sheet1'!$B$55</definedName>
    <definedName name="SCCW35">'Sheet1'!$B$56</definedName>
    <definedName name="SCCW36">'Sheet1'!$B$57</definedName>
    <definedName name="SCCW37">'Sheet1'!$B$58</definedName>
    <definedName name="SCCW38">'Sheet1'!$B$59</definedName>
    <definedName name="SCCW39">'Sheet1'!$B$60</definedName>
    <definedName name="SCCW4">'Sheet1'!$G$6</definedName>
    <definedName name="SCCW40">'Sheet1'!$B$61</definedName>
    <definedName name="SCCW41">'Sheet1'!$B$62</definedName>
    <definedName name="SCCW42">'Sheet1'!$B$63</definedName>
    <definedName name="SCCW43">'Sheet1'!$B$64</definedName>
    <definedName name="SCCW5">'Sheet1'!$F$9</definedName>
    <definedName name="SCCW6">'Sheet1'!$F$10</definedName>
    <definedName name="SCCW7">'Sheet1'!$F$18</definedName>
    <definedName name="SCCW8">'Sheet1'!$F$19</definedName>
    <definedName name="SCCW9">'Sheet1'!$F$20</definedName>
  </definedNames>
  <calcPr fullCalcOnLoad="1"/>
</workbook>
</file>

<file path=xl/sharedStrings.xml><?xml version="1.0" encoding="utf-8"?>
<sst xmlns="http://schemas.openxmlformats.org/spreadsheetml/2006/main" count="49" uniqueCount="47">
  <si>
    <t>A.  ALLOWABLE DISTRIBUTION</t>
  </si>
  <si>
    <t>Partnership Initial Equity</t>
  </si>
  <si>
    <t>Rate of return on Equity</t>
  </si>
  <si>
    <t>Allowable Distribution from Operations</t>
  </si>
  <si>
    <t>Interest Earned on Development Cost Escrow</t>
  </si>
  <si>
    <t>Allowable Distribution for Fiscal Year</t>
  </si>
  <si>
    <t>Deposit required to Residual Receipts</t>
  </si>
  <si>
    <r>
      <t>Less</t>
    </r>
    <r>
      <rPr>
        <sz val="12"/>
        <rFont val="Arial"/>
        <family val="2"/>
      </rPr>
      <t>: Interest Earned on Development Cost Escrow</t>
    </r>
  </si>
  <si>
    <t xml:space="preserve">Computation of Surplus Cash, </t>
  </si>
  <si>
    <t xml:space="preserve">Minnesota Housing </t>
  </si>
  <si>
    <t xml:space="preserve">Distribution and Residual </t>
  </si>
  <si>
    <t>Multifamily Department</t>
  </si>
  <si>
    <t>Receipts</t>
  </si>
  <si>
    <t>Asset Management</t>
  </si>
  <si>
    <t>Location:</t>
  </si>
  <si>
    <t>Project Name:</t>
  </si>
  <si>
    <t>Deposits to Residual Receipts</t>
  </si>
  <si>
    <t xml:space="preserve">Deposits to FAF/DS savings </t>
  </si>
  <si>
    <t xml:space="preserve">          Deposits to Residual Receipts</t>
  </si>
  <si>
    <t xml:space="preserve">          Deposits to FAF/DS savings </t>
  </si>
  <si>
    <t>Tenant Subsidy Receivable (Payable)</t>
  </si>
  <si>
    <t>Cash</t>
  </si>
  <si>
    <t>Current Obligations</t>
  </si>
  <si>
    <t xml:space="preserve">B.  COMPUTATION OF SURPLUS CASH </t>
  </si>
  <si>
    <t xml:space="preserve">   Net Amount to be Deposited to Residual Receipts</t>
  </si>
  <si>
    <t>Transfer from Res. Receipts or FAF/DS to operations</t>
  </si>
  <si>
    <t xml:space="preserve">        Other (describe):</t>
  </si>
  <si>
    <t xml:space="preserve">C.  COMPUTATION OF RESIDUAL RECEIPTS TRANSFER </t>
  </si>
  <si>
    <t>NO</t>
  </si>
  <si>
    <t>If NO, please list below the non compliance findings:</t>
  </si>
  <si>
    <t xml:space="preserve">Was the Partnership in full compliance with all provisions of the "Distribution of Income and Assets" </t>
  </si>
  <si>
    <t>YES</t>
  </si>
  <si>
    <t>Accounts Payable Balance, trade</t>
  </si>
  <si>
    <t>Accrued Interest on Amort. Mortgages</t>
  </si>
  <si>
    <t>Accrued FAF/FA Monthly Escrow</t>
  </si>
  <si>
    <t>Prepaid rents</t>
  </si>
  <si>
    <t>Fiscal Period Ended:</t>
  </si>
  <si>
    <r>
      <t>Maximum Distribution</t>
    </r>
    <r>
      <rPr>
        <i/>
        <sz val="12"/>
        <rFont val="Arial"/>
        <family val="2"/>
      </rPr>
      <t xml:space="preserve"> (per legal agreement)</t>
    </r>
  </si>
  <si>
    <t xml:space="preserve">   (a) Cash Available to Meet Obligations (add lines 7 thru 12)</t>
  </si>
  <si>
    <t xml:space="preserve">    Amount Available for Distribution </t>
  </si>
  <si>
    <t>Loan  #</t>
  </si>
  <si>
    <t>Manual Override</t>
  </si>
  <si>
    <t xml:space="preserve">    (b)Surplus Cash/(Deficiency) (line (a) minus Lines 13 thru 18)</t>
  </si>
  <si>
    <t>Required Deposit (From Sec. B) (line 20)</t>
  </si>
  <si>
    <t>Operating Cash Balance</t>
  </si>
  <si>
    <t>Accrued MHFA Annual Fee</t>
  </si>
  <si>
    <t>section of the first mortgage Regulatory Agreement with Minnesota Housing?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</si>
</sst>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"/>
    <numFmt numFmtId="166" formatCode="&quot;$&quot;#,##0.00"/>
    <numFmt numFmtId="167" formatCode="[$-409]dddd\,\ mmmm\ dd\,\ yyyy"/>
    <numFmt numFmtId="168" formatCode="[$-409]h:mm:ss\ AM/PM"/>
  </numFmts>
  <fonts count="45">
    <font>
      <sz val="10"/>
      <name val="Arial"/>
      <family val="0"/>
    </font>
    <font>
      <b/>
      <sz val="10"/>
      <name val="Geneva"/>
      <family val="0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0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57" applyFont="1" applyAlignment="1" applyProtection="1">
      <alignment vertical="center"/>
      <protection/>
    </xf>
    <xf numFmtId="0" fontId="6" fillId="0" borderId="0" xfId="57" applyFont="1" applyAlignment="1" applyProtection="1">
      <alignment vertical="center"/>
      <protection/>
    </xf>
    <xf numFmtId="10" fontId="6" fillId="33" borderId="10" xfId="42" applyNumberFormat="1" applyFont="1" applyFill="1" applyBorder="1" applyAlignment="1" applyProtection="1">
      <alignment vertical="center"/>
      <protection locked="0"/>
    </xf>
    <xf numFmtId="0" fontId="7" fillId="0" borderId="0" xfId="57" applyFont="1" applyAlignment="1" applyProtection="1">
      <alignment vertical="center"/>
      <protection/>
    </xf>
    <xf numFmtId="0" fontId="7" fillId="0" borderId="11" xfId="57" applyFont="1" applyBorder="1" applyAlignment="1" applyProtection="1">
      <alignment vertical="center"/>
      <protection/>
    </xf>
    <xf numFmtId="0" fontId="6" fillId="0" borderId="12" xfId="57" applyFont="1" applyBorder="1" applyAlignment="1" applyProtection="1">
      <alignment vertical="center"/>
      <protection/>
    </xf>
    <xf numFmtId="0" fontId="6" fillId="0" borderId="0" xfId="57" applyFont="1" applyBorder="1" applyAlignment="1" applyProtection="1">
      <alignment vertical="center"/>
      <protection/>
    </xf>
    <xf numFmtId="0" fontId="7" fillId="0" borderId="12" xfId="57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8" fontId="8" fillId="0" borderId="0" xfId="0" applyNumberFormat="1" applyFont="1" applyAlignment="1" applyProtection="1">
      <alignment vertical="center"/>
      <protection/>
    </xf>
    <xf numFmtId="8" fontId="0" fillId="0" borderId="15" xfId="0" applyNumberFormat="1" applyBorder="1" applyAlignment="1" applyProtection="1">
      <alignment vertical="center"/>
      <protection/>
    </xf>
    <xf numFmtId="8" fontId="6" fillId="0" borderId="0" xfId="57" applyNumberFormat="1" applyFont="1" applyAlignment="1" applyProtection="1">
      <alignment vertical="center"/>
      <protection/>
    </xf>
    <xf numFmtId="8" fontId="6" fillId="33" borderId="17" xfId="42" applyNumberFormat="1" applyFont="1" applyFill="1" applyBorder="1" applyAlignment="1" applyProtection="1">
      <alignment vertical="center"/>
      <protection locked="0"/>
    </xf>
    <xf numFmtId="8" fontId="6" fillId="0" borderId="10" xfId="42" applyNumberFormat="1" applyFont="1" applyBorder="1" applyAlignment="1" applyProtection="1">
      <alignment vertical="center"/>
      <protection/>
    </xf>
    <xf numFmtId="8" fontId="6" fillId="0" borderId="17" xfId="42" applyNumberFormat="1" applyFont="1" applyBorder="1" applyAlignment="1" applyProtection="1">
      <alignment vertical="center"/>
      <protection/>
    </xf>
    <xf numFmtId="8" fontId="6" fillId="0" borderId="18" xfId="57" applyNumberFormat="1" applyFont="1" applyBorder="1" applyAlignment="1" applyProtection="1">
      <alignment vertical="center"/>
      <protection/>
    </xf>
    <xf numFmtId="8" fontId="7" fillId="0" borderId="18" xfId="57" applyNumberFormat="1" applyFont="1" applyBorder="1" applyAlignment="1" applyProtection="1">
      <alignment vertical="center"/>
      <protection/>
    </xf>
    <xf numFmtId="8" fontId="7" fillId="0" borderId="10" xfId="57" applyNumberFormat="1" applyFont="1" applyBorder="1" applyAlignment="1" applyProtection="1">
      <alignment vertical="center"/>
      <protection/>
    </xf>
    <xf numFmtId="8" fontId="7" fillId="0" borderId="19" xfId="57" applyNumberFormat="1" applyFont="1" applyBorder="1" applyAlignment="1" applyProtection="1">
      <alignment vertical="center"/>
      <protection/>
    </xf>
    <xf numFmtId="8" fontId="0" fillId="0" borderId="0" xfId="0" applyNumberFormat="1" applyAlignment="1" applyProtection="1">
      <alignment vertical="center"/>
      <protection/>
    </xf>
    <xf numFmtId="166" fontId="44" fillId="0" borderId="0" xfId="57" applyNumberFormat="1" applyFont="1" applyAlignment="1" applyProtection="1">
      <alignment vertical="center"/>
      <protection/>
    </xf>
    <xf numFmtId="8" fontId="6" fillId="0" borderId="10" xfId="42" applyNumberFormat="1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8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8" fontId="6" fillId="0" borderId="17" xfId="42" applyNumberFormat="1" applyFont="1" applyFill="1" applyBorder="1" applyAlignment="1" applyProtection="1">
      <alignment vertical="center"/>
      <protection/>
    </xf>
    <xf numFmtId="8" fontId="6" fillId="0" borderId="0" xfId="42" applyNumberFormat="1" applyFont="1" applyBorder="1" applyAlignment="1" applyProtection="1">
      <alignment vertical="center"/>
      <protection/>
    </xf>
    <xf numFmtId="0" fontId="0" fillId="32" borderId="17" xfId="0" applyFill="1" applyBorder="1" applyAlignment="1" applyProtection="1">
      <alignment vertical="center"/>
      <protection locked="0"/>
    </xf>
    <xf numFmtId="166" fontId="0" fillId="32" borderId="17" xfId="0" applyNumberFormat="1" applyFill="1" applyBorder="1" applyAlignment="1" applyProtection="1">
      <alignment vertical="center"/>
      <protection locked="0"/>
    </xf>
    <xf numFmtId="166" fontId="6" fillId="32" borderId="17" xfId="0" applyNumberFormat="1" applyFont="1" applyFill="1" applyBorder="1" applyAlignment="1" applyProtection="1">
      <alignment vertical="center"/>
      <protection locked="0"/>
    </xf>
    <xf numFmtId="0" fontId="6" fillId="0" borderId="14" xfId="57" applyFont="1" applyFill="1" applyBorder="1" applyAlignment="1" applyProtection="1">
      <alignment horizontal="left" vertical="center"/>
      <protection/>
    </xf>
    <xf numFmtId="0" fontId="6" fillId="33" borderId="17" xfId="57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57" applyFont="1" applyFill="1" applyBorder="1" applyAlignment="1" applyProtection="1">
      <alignment horizontal="left" vertical="center"/>
      <protection/>
    </xf>
    <xf numFmtId="14" fontId="0" fillId="32" borderId="22" xfId="0" applyNumberFormat="1" applyFill="1" applyBorder="1" applyAlignment="1" applyProtection="1">
      <alignment horizontal="center" vertical="center"/>
      <protection locked="0"/>
    </xf>
    <xf numFmtId="14" fontId="0" fillId="32" borderId="23" xfId="0" applyNumberFormat="1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left" vertical="center"/>
      <protection locked="0"/>
    </xf>
    <xf numFmtId="0" fontId="0" fillId="32" borderId="18" xfId="0" applyFill="1" applyBorder="1" applyAlignment="1" applyProtection="1">
      <alignment horizontal="left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18" xfId="0" applyFill="1" applyBorder="1" applyAlignment="1" applyProtection="1">
      <alignment vertical="center"/>
      <protection locked="0"/>
    </xf>
    <xf numFmtId="0" fontId="0" fillId="32" borderId="22" xfId="0" applyFont="1" applyFill="1" applyBorder="1" applyAlignment="1" applyProtection="1">
      <alignment horizontal="center" vertical="center"/>
      <protection locked="0"/>
    </xf>
    <xf numFmtId="0" fontId="0" fillId="32" borderId="17" xfId="0" applyFill="1" applyBorder="1" applyAlignment="1" applyProtection="1">
      <alignment horizontal="center" vertical="center"/>
      <protection locked="0"/>
    </xf>
    <xf numFmtId="0" fontId="0" fillId="32" borderId="23" xfId="0" applyFill="1" applyBorder="1" applyAlignment="1" applyProtection="1">
      <alignment horizontal="center" vertical="center"/>
      <protection locked="0"/>
    </xf>
  </cellXfs>
  <cellStyles count="52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DIT REVIEW FORM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zoomScale="75" zoomScaleNormal="75" workbookViewId="0" topLeftCell="A1">
      <selection activeCell="E52" sqref="E52"/>
    </sheetView>
  </sheetViews>
  <sheetFormatPr defaultColWidth="9.140625" defaultRowHeight="12.75"/>
  <cols>
    <col min="1" max="1" width="17.421875" style="36" customWidth="1"/>
    <col min="2" max="2" width="22.7109375" style="10" customWidth="1"/>
    <col min="3" max="3" width="8.28125" style="10" customWidth="1"/>
    <col min="4" max="4" width="23.00390625" style="10" customWidth="1"/>
    <col min="5" max="5" width="17.7109375" style="10" customWidth="1"/>
    <col min="6" max="6" width="17.421875" style="28" customWidth="1"/>
    <col min="7" max="16384" width="9.140625" style="10" customWidth="1"/>
  </cols>
  <sheetData>
    <row r="1" spans="1:9" s="36" customFormat="1" ht="15.75">
      <c r="A1" s="31" t="s">
        <v>8</v>
      </c>
      <c r="B1" s="32"/>
      <c r="C1" s="33"/>
      <c r="D1" s="34"/>
      <c r="E1" s="34"/>
      <c r="F1" s="35"/>
      <c r="G1" s="31" t="s">
        <v>9</v>
      </c>
      <c r="H1" s="32"/>
      <c r="I1" s="33"/>
    </row>
    <row r="2" spans="1:9" s="36" customFormat="1" ht="15.75">
      <c r="A2" s="37" t="s">
        <v>10</v>
      </c>
      <c r="B2" s="38"/>
      <c r="C2" s="39"/>
      <c r="D2" s="34"/>
      <c r="E2" s="34"/>
      <c r="F2" s="35"/>
      <c r="G2" s="37" t="s">
        <v>11</v>
      </c>
      <c r="H2" s="38"/>
      <c r="I2" s="39"/>
    </row>
    <row r="3" spans="1:9" s="36" customFormat="1" ht="15.75">
      <c r="A3" s="40" t="s">
        <v>12</v>
      </c>
      <c r="B3" s="41"/>
      <c r="C3" s="42"/>
      <c r="D3" s="34"/>
      <c r="E3" s="34"/>
      <c r="F3" s="35"/>
      <c r="G3" s="40" t="s">
        <v>13</v>
      </c>
      <c r="H3" s="41"/>
      <c r="I3" s="42"/>
    </row>
    <row r="4" spans="1:9" ht="15.75">
      <c r="A4" s="34"/>
      <c r="B4" s="9"/>
      <c r="C4" s="9"/>
      <c r="D4" s="9"/>
      <c r="E4" s="9"/>
      <c r="F4" s="18"/>
      <c r="G4" s="9"/>
      <c r="H4" s="9"/>
      <c r="I4" s="9"/>
    </row>
    <row r="5" spans="1:9" ht="15">
      <c r="A5" s="43" t="s">
        <v>15</v>
      </c>
      <c r="B5" s="59"/>
      <c r="C5" s="59"/>
      <c r="D5" s="60"/>
      <c r="E5" s="11" t="s">
        <v>36</v>
      </c>
      <c r="F5" s="19"/>
      <c r="G5" s="12" t="s">
        <v>40</v>
      </c>
      <c r="H5" s="13"/>
      <c r="I5" s="14"/>
    </row>
    <row r="6" spans="1:9" ht="15">
      <c r="A6" s="44" t="s">
        <v>14</v>
      </c>
      <c r="B6" s="57"/>
      <c r="C6" s="57"/>
      <c r="D6" s="58"/>
      <c r="E6" s="55"/>
      <c r="F6" s="56"/>
      <c r="G6" s="61"/>
      <c r="H6" s="62"/>
      <c r="I6" s="63"/>
    </row>
    <row r="7" spans="1:6" ht="15">
      <c r="A7" s="1"/>
      <c r="B7" s="1"/>
      <c r="C7" s="1"/>
      <c r="D7" s="1"/>
      <c r="E7" s="1"/>
      <c r="F7" s="20"/>
    </row>
    <row r="8" spans="1:6" ht="15">
      <c r="A8" s="2" t="s">
        <v>0</v>
      </c>
      <c r="B8" s="1"/>
      <c r="C8" s="1"/>
      <c r="D8" s="1"/>
      <c r="E8" s="1"/>
      <c r="F8" s="20"/>
    </row>
    <row r="9" spans="1:6" ht="15">
      <c r="A9" s="1">
        <v>1</v>
      </c>
      <c r="B9" s="1" t="s">
        <v>1</v>
      </c>
      <c r="C9" s="1"/>
      <c r="D9" s="1"/>
      <c r="E9" s="1"/>
      <c r="F9" s="21"/>
    </row>
    <row r="10" spans="1:9" ht="15.75" thickBot="1">
      <c r="A10" s="1">
        <v>2</v>
      </c>
      <c r="B10" s="1" t="s">
        <v>2</v>
      </c>
      <c r="C10" s="1"/>
      <c r="D10" s="1"/>
      <c r="E10" s="1"/>
      <c r="F10" s="3"/>
      <c r="H10" s="53" t="s">
        <v>41</v>
      </c>
      <c r="I10" s="53"/>
    </row>
    <row r="11" spans="1:9" ht="17.25" thickBot="1" thickTop="1">
      <c r="A11" s="1">
        <v>3</v>
      </c>
      <c r="B11" s="4" t="s">
        <v>37</v>
      </c>
      <c r="C11" s="1"/>
      <c r="D11" s="1"/>
      <c r="E11" s="1"/>
      <c r="F11" s="30">
        <f>IF(H11&lt;&gt;"",H11,IF(F10&lt;&gt;0,ROUND(F9*F10,0),0))</f>
        <v>0</v>
      </c>
      <c r="H11" s="50"/>
      <c r="I11" s="50"/>
    </row>
    <row r="12" spans="1:6" ht="15.75" thickTop="1">
      <c r="A12" s="1">
        <v>4</v>
      </c>
      <c r="B12" s="1" t="s">
        <v>3</v>
      </c>
      <c r="C12" s="1"/>
      <c r="D12" s="1"/>
      <c r="E12" s="1"/>
      <c r="F12" s="46" t="str">
        <f>IF(F14&gt;F20,F14-F13," ")</f>
        <v> </v>
      </c>
    </row>
    <row r="13" spans="1:6" ht="15">
      <c r="A13" s="1">
        <v>5</v>
      </c>
      <c r="B13" s="1" t="s">
        <v>4</v>
      </c>
      <c r="C13" s="1"/>
      <c r="D13" s="1"/>
      <c r="E13" s="1"/>
      <c r="F13" s="23">
        <f>IF(F14&gt;=F20,F20," ")</f>
        <v>0</v>
      </c>
    </row>
    <row r="14" spans="1:6" ht="15.75">
      <c r="A14" s="1">
        <v>6</v>
      </c>
      <c r="B14" s="4" t="s">
        <v>5</v>
      </c>
      <c r="C14" s="1"/>
      <c r="D14" s="1"/>
      <c r="E14" s="1"/>
      <c r="F14" s="46">
        <f>MIN(F11,F35)</f>
        <v>0</v>
      </c>
    </row>
    <row r="15" spans="1:6" ht="15">
      <c r="A15" s="1"/>
      <c r="B15" s="1"/>
      <c r="C15" s="1"/>
      <c r="D15" s="1"/>
      <c r="E15" s="1"/>
      <c r="F15" s="20"/>
    </row>
    <row r="16" spans="1:6" ht="15">
      <c r="A16" s="2" t="s">
        <v>23</v>
      </c>
      <c r="B16" s="1"/>
      <c r="C16" s="1"/>
      <c r="D16" s="1"/>
      <c r="E16" s="1"/>
      <c r="F16" s="20"/>
    </row>
    <row r="17" spans="1:6" ht="15.75">
      <c r="A17" s="1"/>
      <c r="B17" s="5" t="s">
        <v>21</v>
      </c>
      <c r="C17" s="6"/>
      <c r="D17" s="6"/>
      <c r="E17" s="6"/>
      <c r="F17" s="24"/>
    </row>
    <row r="18" spans="1:6" ht="15">
      <c r="A18" s="1">
        <v>7</v>
      </c>
      <c r="B18" s="1" t="s">
        <v>44</v>
      </c>
      <c r="C18" s="1"/>
      <c r="D18" s="1"/>
      <c r="E18" s="1"/>
      <c r="F18" s="21"/>
    </row>
    <row r="19" spans="1:6" ht="15">
      <c r="A19" s="1">
        <v>8</v>
      </c>
      <c r="B19" s="1" t="s">
        <v>20</v>
      </c>
      <c r="C19" s="1"/>
      <c r="D19" s="1"/>
      <c r="E19" s="1"/>
      <c r="F19" s="21"/>
    </row>
    <row r="20" spans="1:6" ht="15">
      <c r="A20" s="1">
        <v>9</v>
      </c>
      <c r="B20" s="1" t="s">
        <v>4</v>
      </c>
      <c r="C20" s="1"/>
      <c r="D20" s="1"/>
      <c r="E20" s="1"/>
      <c r="F20" s="21"/>
    </row>
    <row r="21" spans="1:6" ht="15">
      <c r="A21" s="1">
        <v>10</v>
      </c>
      <c r="B21" s="1" t="s">
        <v>16</v>
      </c>
      <c r="C21" s="1"/>
      <c r="D21" s="1"/>
      <c r="E21" s="1"/>
      <c r="F21" s="21"/>
    </row>
    <row r="22" spans="1:6" ht="15">
      <c r="A22" s="1">
        <v>11</v>
      </c>
      <c r="B22" s="1" t="s">
        <v>17</v>
      </c>
      <c r="C22" s="1"/>
      <c r="D22" s="1"/>
      <c r="E22" s="1"/>
      <c r="F22" s="21"/>
    </row>
    <row r="23" spans="1:6" ht="15">
      <c r="A23" s="1">
        <v>12</v>
      </c>
      <c r="B23" s="1" t="s">
        <v>26</v>
      </c>
      <c r="C23" s="52"/>
      <c r="D23" s="52"/>
      <c r="E23" s="7"/>
      <c r="F23" s="21"/>
    </row>
    <row r="24" spans="1:6" ht="15">
      <c r="A24" s="1"/>
      <c r="B24" s="7"/>
      <c r="C24" s="52"/>
      <c r="D24" s="52"/>
      <c r="E24" s="7"/>
      <c r="F24" s="21"/>
    </row>
    <row r="25" spans="2:6" ht="15.75">
      <c r="B25" s="4" t="s">
        <v>38</v>
      </c>
      <c r="C25" s="1"/>
      <c r="D25" s="1"/>
      <c r="E25" s="1"/>
      <c r="F25" s="23">
        <f>SUM(F18:F24)</f>
        <v>0</v>
      </c>
    </row>
    <row r="26" spans="1:6" ht="15">
      <c r="A26" s="1"/>
      <c r="B26" s="1"/>
      <c r="C26" s="1"/>
      <c r="D26" s="1"/>
      <c r="E26" s="1"/>
      <c r="F26" s="20"/>
    </row>
    <row r="27" spans="1:6" ht="15.75">
      <c r="A27" s="1"/>
      <c r="B27" s="5" t="s">
        <v>22</v>
      </c>
      <c r="C27" s="8"/>
      <c r="D27" s="8"/>
      <c r="E27" s="8"/>
      <c r="F27" s="25"/>
    </row>
    <row r="28" spans="1:6" ht="15">
      <c r="A28" s="1">
        <v>13</v>
      </c>
      <c r="B28" s="51" t="s">
        <v>32</v>
      </c>
      <c r="C28" s="51"/>
      <c r="D28" s="51"/>
      <c r="E28" s="1"/>
      <c r="F28" s="21"/>
    </row>
    <row r="29" spans="1:6" ht="15">
      <c r="A29" s="1">
        <v>14</v>
      </c>
      <c r="B29" s="54" t="s">
        <v>33</v>
      </c>
      <c r="C29" s="54"/>
      <c r="D29" s="54"/>
      <c r="E29" s="1"/>
      <c r="F29" s="21"/>
    </row>
    <row r="30" spans="1:6" ht="15">
      <c r="A30" s="1">
        <v>15</v>
      </c>
      <c r="B30" s="54" t="s">
        <v>45</v>
      </c>
      <c r="C30" s="54"/>
      <c r="D30" s="54"/>
      <c r="E30" s="1"/>
      <c r="F30" s="21"/>
    </row>
    <row r="31" spans="1:6" ht="15">
      <c r="A31" s="1">
        <v>16</v>
      </c>
      <c r="B31" s="54" t="s">
        <v>34</v>
      </c>
      <c r="C31" s="54"/>
      <c r="D31" s="54"/>
      <c r="E31" s="1"/>
      <c r="F31" s="21"/>
    </row>
    <row r="32" spans="1:6" ht="15">
      <c r="A32" s="1">
        <v>17</v>
      </c>
      <c r="B32" s="54" t="s">
        <v>35</v>
      </c>
      <c r="C32" s="54"/>
      <c r="D32" s="54"/>
      <c r="E32" s="1"/>
      <c r="F32" s="21"/>
    </row>
    <row r="33" spans="1:6" ht="15">
      <c r="A33" s="1">
        <v>18</v>
      </c>
      <c r="B33" s="1" t="s">
        <v>26</v>
      </c>
      <c r="C33" s="52"/>
      <c r="D33" s="52"/>
      <c r="E33" s="7"/>
      <c r="F33" s="21"/>
    </row>
    <row r="34" spans="1:6" ht="15">
      <c r="A34" s="1"/>
      <c r="B34" s="1"/>
      <c r="C34" s="52"/>
      <c r="D34" s="52"/>
      <c r="E34" s="7"/>
      <c r="F34" s="21"/>
    </row>
    <row r="35" spans="2:6" ht="16.5" thickBot="1">
      <c r="B35" s="4" t="s">
        <v>42</v>
      </c>
      <c r="C35" s="1"/>
      <c r="D35" s="1"/>
      <c r="E35" s="1"/>
      <c r="F35" s="22">
        <f>F25-SUM(F28:F34)</f>
        <v>0</v>
      </c>
    </row>
    <row r="36" spans="2:6" ht="16.5" thickTop="1">
      <c r="B36" s="4"/>
      <c r="C36" s="1"/>
      <c r="D36" s="1"/>
      <c r="E36" s="1"/>
      <c r="F36" s="47"/>
    </row>
    <row r="37" spans="1:6" ht="15.75">
      <c r="A37" s="36">
        <v>19</v>
      </c>
      <c r="B37" s="4" t="s">
        <v>39</v>
      </c>
      <c r="C37" s="1"/>
      <c r="D37" s="1"/>
      <c r="E37" s="1"/>
      <c r="F37" s="23">
        <f>IF(F35&gt;0,MIN(F35,F11),0)</f>
        <v>0</v>
      </c>
    </row>
    <row r="38" spans="1:7" ht="15.75" thickBot="1">
      <c r="A38" s="36">
        <v>20</v>
      </c>
      <c r="B38" s="1" t="s">
        <v>24</v>
      </c>
      <c r="C38" s="1"/>
      <c r="D38" s="1"/>
      <c r="E38" s="1"/>
      <c r="F38" s="22">
        <f>ROUND(F35-F37,0)</f>
        <v>0</v>
      </c>
      <c r="G38" s="15"/>
    </row>
    <row r="39" spans="1:6" ht="16.5" thickTop="1">
      <c r="A39" s="4"/>
      <c r="B39" s="1"/>
      <c r="C39" s="1"/>
      <c r="D39" s="1"/>
      <c r="E39" s="1"/>
      <c r="F39" s="20"/>
    </row>
    <row r="40" spans="1:6" ht="15">
      <c r="A40" s="2" t="s">
        <v>27</v>
      </c>
      <c r="B40" s="1"/>
      <c r="C40" s="1"/>
      <c r="D40" s="1"/>
      <c r="E40" s="1"/>
      <c r="F40" s="20"/>
    </row>
    <row r="41" spans="1:6" ht="15">
      <c r="A41" s="1"/>
      <c r="B41" s="1"/>
      <c r="C41" s="1"/>
      <c r="D41" s="1"/>
      <c r="E41" s="1"/>
      <c r="F41" s="20"/>
    </row>
    <row r="42" spans="1:6" ht="15">
      <c r="A42" s="1">
        <v>21</v>
      </c>
      <c r="B42" s="1" t="s">
        <v>43</v>
      </c>
      <c r="C42" s="1"/>
      <c r="D42" s="1"/>
      <c r="E42" s="1"/>
      <c r="F42" s="23">
        <f>F38</f>
        <v>0</v>
      </c>
    </row>
    <row r="43" spans="1:6" ht="15.75">
      <c r="A43" s="1">
        <v>22</v>
      </c>
      <c r="B43" s="4" t="s">
        <v>7</v>
      </c>
      <c r="C43" s="1"/>
      <c r="D43" s="1"/>
      <c r="E43" s="1"/>
      <c r="F43" s="23">
        <f>SCCW9</f>
        <v>0</v>
      </c>
    </row>
    <row r="44" spans="1:6" ht="15">
      <c r="A44" s="1">
        <v>23</v>
      </c>
      <c r="B44" s="1" t="s">
        <v>18</v>
      </c>
      <c r="C44" s="1"/>
      <c r="D44" s="1"/>
      <c r="E44" s="1"/>
      <c r="F44" s="23">
        <f>SCCW10</f>
        <v>0</v>
      </c>
    </row>
    <row r="45" spans="1:6" ht="15">
      <c r="A45" s="1">
        <v>24</v>
      </c>
      <c r="B45" s="1" t="s">
        <v>19</v>
      </c>
      <c r="C45" s="1"/>
      <c r="D45" s="1"/>
      <c r="E45" s="1"/>
      <c r="F45" s="23">
        <f>SCCW11</f>
        <v>0</v>
      </c>
    </row>
    <row r="46" spans="1:6" ht="15.75">
      <c r="A46" s="4"/>
      <c r="B46" s="1"/>
      <c r="C46" s="1"/>
      <c r="D46" s="1"/>
      <c r="E46" s="1"/>
      <c r="F46" s="29">
        <f>+F42-SUM(F43:F45)</f>
        <v>0</v>
      </c>
    </row>
    <row r="47" spans="1:6" ht="16.5" thickBot="1">
      <c r="A47" s="1">
        <v>25</v>
      </c>
      <c r="B47" s="4" t="s">
        <v>6</v>
      </c>
      <c r="C47" s="1"/>
      <c r="D47" s="1"/>
      <c r="E47" s="1"/>
      <c r="F47" s="26">
        <f>IF(F46&gt;0,F46,0)</f>
        <v>0</v>
      </c>
    </row>
    <row r="48" spans="1:6" ht="17.25" thickBot="1" thickTop="1">
      <c r="A48" s="45">
        <v>26</v>
      </c>
      <c r="B48" s="4" t="s">
        <v>25</v>
      </c>
      <c r="C48" s="1"/>
      <c r="D48" s="1"/>
      <c r="E48" s="1"/>
      <c r="F48" s="27">
        <f>IF(F46&lt;=0,F46*-1,0)</f>
        <v>0</v>
      </c>
    </row>
    <row r="51" ht="15">
      <c r="B51" s="9" t="s">
        <v>30</v>
      </c>
    </row>
    <row r="52" spans="2:8" ht="15">
      <c r="B52" s="9" t="s">
        <v>46</v>
      </c>
      <c r="G52" s="16" t="s">
        <v>31</v>
      </c>
      <c r="H52" s="16" t="s">
        <v>28</v>
      </c>
    </row>
    <row r="53" spans="7:8" ht="15">
      <c r="G53" s="17"/>
      <c r="H53" s="17"/>
    </row>
    <row r="54" ht="15">
      <c r="B54" s="9" t="s">
        <v>29</v>
      </c>
    </row>
    <row r="55" spans="2:8" ht="15">
      <c r="B55" s="48"/>
      <c r="C55" s="48"/>
      <c r="D55" s="48"/>
      <c r="E55" s="48"/>
      <c r="F55" s="49"/>
      <c r="G55" s="48"/>
      <c r="H55" s="48"/>
    </row>
    <row r="56" spans="2:8" ht="15">
      <c r="B56" s="48"/>
      <c r="C56" s="48"/>
      <c r="D56" s="48"/>
      <c r="E56" s="48"/>
      <c r="F56" s="49"/>
      <c r="G56" s="48"/>
      <c r="H56" s="48"/>
    </row>
    <row r="57" spans="2:8" ht="15">
      <c r="B57" s="48"/>
      <c r="C57" s="48"/>
      <c r="D57" s="48"/>
      <c r="E57" s="48"/>
      <c r="F57" s="49"/>
      <c r="G57" s="48"/>
      <c r="H57" s="48"/>
    </row>
    <row r="58" spans="2:8" ht="15">
      <c r="B58" s="48"/>
      <c r="C58" s="48"/>
      <c r="D58" s="48"/>
      <c r="E58" s="48"/>
      <c r="F58" s="49"/>
      <c r="G58" s="48"/>
      <c r="H58" s="48"/>
    </row>
    <row r="59" spans="2:8" ht="15">
      <c r="B59" s="48"/>
      <c r="C59" s="48"/>
      <c r="D59" s="48"/>
      <c r="E59" s="48"/>
      <c r="F59" s="49"/>
      <c r="G59" s="48"/>
      <c r="H59" s="48"/>
    </row>
    <row r="60" spans="2:8" ht="15">
      <c r="B60" s="48"/>
      <c r="C60" s="48"/>
      <c r="D60" s="48"/>
      <c r="E60" s="48"/>
      <c r="F60" s="49"/>
      <c r="G60" s="48"/>
      <c r="H60" s="48"/>
    </row>
    <row r="61" spans="2:8" ht="15">
      <c r="B61" s="48"/>
      <c r="C61" s="48"/>
      <c r="D61" s="48"/>
      <c r="E61" s="48"/>
      <c r="F61" s="49"/>
      <c r="G61" s="48"/>
      <c r="H61" s="48"/>
    </row>
    <row r="62" spans="2:8" ht="15">
      <c r="B62" s="48"/>
      <c r="C62" s="48"/>
      <c r="D62" s="48"/>
      <c r="E62" s="48"/>
      <c r="F62" s="49"/>
      <c r="G62" s="48"/>
      <c r="H62" s="48"/>
    </row>
    <row r="63" spans="2:8" ht="15">
      <c r="B63" s="48"/>
      <c r="C63" s="48"/>
      <c r="D63" s="48"/>
      <c r="E63" s="48"/>
      <c r="F63" s="49"/>
      <c r="G63" s="48"/>
      <c r="H63" s="48"/>
    </row>
    <row r="64" spans="2:8" ht="15">
      <c r="B64" s="48"/>
      <c r="C64" s="48"/>
      <c r="D64" s="48"/>
      <c r="E64" s="48"/>
      <c r="F64" s="49"/>
      <c r="G64" s="48"/>
      <c r="H64" s="48"/>
    </row>
  </sheetData>
  <sheetProtection password="CA85" sheet="1"/>
  <mergeCells count="25">
    <mergeCell ref="B30:D30"/>
    <mergeCell ref="B31:D31"/>
    <mergeCell ref="B55:H55"/>
    <mergeCell ref="B32:D32"/>
    <mergeCell ref="B56:H56"/>
    <mergeCell ref="B5:D5"/>
    <mergeCell ref="G6:I6"/>
    <mergeCell ref="C34:D34"/>
    <mergeCell ref="C24:D24"/>
    <mergeCell ref="C33:D33"/>
    <mergeCell ref="H11:I11"/>
    <mergeCell ref="B28:D28"/>
    <mergeCell ref="C23:D23"/>
    <mergeCell ref="H10:I10"/>
    <mergeCell ref="B29:D29"/>
    <mergeCell ref="E6:F6"/>
    <mergeCell ref="B6:D6"/>
    <mergeCell ref="B57:H57"/>
    <mergeCell ref="B64:H64"/>
    <mergeCell ref="B58:H58"/>
    <mergeCell ref="B59:H59"/>
    <mergeCell ref="B60:H60"/>
    <mergeCell ref="B61:H61"/>
    <mergeCell ref="B62:H62"/>
    <mergeCell ref="B63:H63"/>
  </mergeCells>
  <dataValidations count="2">
    <dataValidation type="date" allowBlank="1" showInputMessage="1" showErrorMessage="1" sqref="E6">
      <formula1>36526</formula1>
      <formula2>55153</formula2>
    </dataValidation>
    <dataValidation type="decimal" operator="greaterThan" allowBlank="1" showInputMessage="1" showErrorMessage="1" sqref="F1:F5 F7:F65536">
      <formula1>-10000000000</formula1>
    </dataValidation>
  </dataValidations>
  <printOptions/>
  <pageMargins left="0.75" right="0.75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Housing Finance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fwensman</dc:creator>
  <cp:keywords/>
  <dc:description/>
  <cp:lastModifiedBy>Wensman, Fatoumata</cp:lastModifiedBy>
  <cp:lastPrinted>2013-10-08T18:58:53Z</cp:lastPrinted>
  <dcterms:created xsi:type="dcterms:W3CDTF">2008-07-01T21:20:28Z</dcterms:created>
  <dcterms:modified xsi:type="dcterms:W3CDTF">2013-10-08T19:30:50Z</dcterms:modified>
  <cp:category/>
  <cp:version/>
  <cp:contentType/>
  <cp:contentStatus/>
</cp:coreProperties>
</file>