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4 RFP\4. Ready for web posting\Done\"/>
    </mc:Choice>
  </mc:AlternateContent>
  <xr:revisionPtr revIDLastSave="0" documentId="13_ncr:1_{8323E0A3-4FBC-4841-980A-F5E2CBD595D8}" xr6:coauthVersionLast="47" xr6:coauthVersionMax="47" xr10:uidLastSave="{00000000-0000-0000-0000-000000000000}"/>
  <workbookProtection workbookAlgorithmName="SHA-512" workbookHashValue="PWrrmExKT8rNTz8/3AT5biUmFXZORRiJZMJNnMnORMGCY+kzMY21Of67v/s8sZuSCJ/6549BvHrnNbugK09o2A==" workbookSaltValue="Tpkr/m+fP1+thBANOGsRRw==" workbookSpinCount="100000" lockStructure="1"/>
  <bookViews>
    <workbookView xWindow="-120" yWindow="-120" windowWidth="29040" windowHeight="15840" tabRatio="1000" xr2:uid="{00000000-000D-0000-FFFF-FFFF00000000}"/>
  </bookViews>
  <sheets>
    <sheet name="SUMMARY" sheetId="62" r:id="rId1"/>
    <sheet name="1 - Sources and Uses" sheetId="38" state="hidden" r:id="rId2"/>
    <sheet name="1 - Direct Costs" sheetId="43" r:id="rId3"/>
    <sheet name="1 - Leverage" sheetId="42" r:id="rId4"/>
    <sheet name="2 - Sources and Uses" sheetId="46" state="hidden" r:id="rId5"/>
    <sheet name="2 - Project Info" sheetId="47" r:id="rId6"/>
    <sheet name="2 - Leverage" sheetId="48" r:id="rId7"/>
    <sheet name="2 - Value Gap" sheetId="49" r:id="rId8"/>
    <sheet name="2 - Aff Gap" sheetId="50" r:id="rId9"/>
  </sheets>
  <definedNames>
    <definedName name="Choose_One" comment="Click to Drop Down" localSheetId="2">#REF!</definedName>
    <definedName name="Choose_One" comment="Click to Drop Down" localSheetId="3">#REF!</definedName>
    <definedName name="Choose_One" comment="Click to Drop Down" localSheetId="6">#REF!</definedName>
    <definedName name="Choose_One" comment="Click to Drop Down" localSheetId="5">#REF!</definedName>
    <definedName name="Choose_One" comment="Click to Drop Down" localSheetId="7">#REF!</definedName>
    <definedName name="Choose_One" comment="Click to Drop Down">#REF!</definedName>
    <definedName name="_xlnm.Print_Area" localSheetId="2">'1 - Direct Costs'!$A$1:$G$36</definedName>
    <definedName name="_xlnm.Print_Area" localSheetId="3">'1 - Leverage'!$A$1:$F$24</definedName>
    <definedName name="_xlnm.Print_Area" localSheetId="1">'1 - Sources and Uses'!$A$1:$H$32</definedName>
    <definedName name="_xlnm.Print_Area" localSheetId="8">'2 - Aff Gap'!$A$1:$F$40</definedName>
    <definedName name="_xlnm.Print_Area" localSheetId="6">'2 - Leverage'!$A$1:$F$24</definedName>
    <definedName name="_xlnm.Print_Area" localSheetId="5">'2 - Project Info'!$A$1:$G$50</definedName>
    <definedName name="_xlnm.Print_Area" localSheetId="4">'2 - Sources and Uses'!$A$1:$I$41</definedName>
    <definedName name="_xlnm.Print_Area" localSheetId="7">'2 - Value Gap'!$A$1:$H$29</definedName>
    <definedName name="solver_eng" localSheetId="7" hidden="1">1</definedName>
    <definedName name="solver_neg" localSheetId="7" hidden="1">1</definedName>
    <definedName name="solver_num" localSheetId="7" hidden="1">0</definedName>
    <definedName name="solver_opt" localSheetId="7" hidden="1">'2 - Value Gap'!$H$25</definedName>
    <definedName name="solver_typ" localSheetId="7" hidden="1">1</definedName>
    <definedName name="solver_val" localSheetId="7" hidden="1">0</definedName>
    <definedName name="solver_ver" localSheetId="7"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38" l="1"/>
  <c r="F24" i="62"/>
  <c r="C11" i="46"/>
  <c r="C10" i="46"/>
  <c r="D13" i="38"/>
  <c r="B6" i="38" s="1"/>
  <c r="F29" i="62"/>
  <c r="F27" i="62"/>
  <c r="F23" i="62"/>
  <c r="F22" i="62"/>
  <c r="F17" i="62"/>
  <c r="F20" i="62"/>
  <c r="F16" i="62"/>
  <c r="C12" i="38"/>
  <c r="C11" i="38"/>
  <c r="C10" i="38"/>
  <c r="G31" i="43"/>
  <c r="H31" i="43" s="1"/>
  <c r="F18" i="62" l="1"/>
  <c r="G18" i="62" s="1"/>
  <c r="C13" i="38"/>
  <c r="I24" i="46"/>
  <c r="E12" i="46"/>
  <c r="B6" i="46" s="1"/>
  <c r="D12" i="46"/>
  <c r="E11" i="46"/>
  <c r="E10" i="46"/>
  <c r="H3" i="46"/>
  <c r="G3" i="38"/>
  <c r="F9" i="50"/>
  <c r="C12" i="46" l="1"/>
  <c r="H26" i="49"/>
  <c r="F15" i="62" s="1"/>
  <c r="I25" i="49"/>
  <c r="H23" i="49"/>
  <c r="C18" i="46"/>
  <c r="D21" i="46"/>
  <c r="D19" i="46"/>
  <c r="E19" i="46" s="1"/>
  <c r="E6" i="46" s="1"/>
  <c r="E18" i="46"/>
  <c r="E17" i="46"/>
  <c r="D14" i="46"/>
  <c r="C14" i="46" l="1"/>
  <c r="H9" i="49"/>
  <c r="I14" i="49" s="1"/>
  <c r="F28" i="62" l="1"/>
  <c r="B3" i="46"/>
  <c r="B2" i="46"/>
  <c r="B2" i="38"/>
  <c r="B3" i="38"/>
  <c r="F36" i="50" l="1"/>
  <c r="F37" i="50" s="1"/>
  <c r="F32" i="50"/>
  <c r="G31" i="50"/>
  <c r="F30" i="50"/>
  <c r="F11" i="50"/>
  <c r="F12" i="50" s="1"/>
  <c r="H6" i="49"/>
  <c r="D20" i="48"/>
  <c r="G45" i="47"/>
  <c r="I16" i="46" s="1"/>
  <c r="G39" i="47"/>
  <c r="G35" i="47"/>
  <c r="F22" i="47"/>
  <c r="F23" i="47" s="1"/>
  <c r="I40" i="46"/>
  <c r="I39" i="46"/>
  <c r="I35" i="46"/>
  <c r="D36" i="46"/>
  <c r="C36" i="46"/>
  <c r="B36" i="46"/>
  <c r="A36" i="46"/>
  <c r="I34" i="46"/>
  <c r="D35" i="46"/>
  <c r="C35" i="46"/>
  <c r="B35" i="46"/>
  <c r="A35" i="46"/>
  <c r="I33" i="46"/>
  <c r="D34" i="46"/>
  <c r="C34" i="46"/>
  <c r="B34" i="46"/>
  <c r="A34" i="46"/>
  <c r="I32" i="46"/>
  <c r="C17" i="46" s="1"/>
  <c r="D33" i="46"/>
  <c r="C33" i="46"/>
  <c r="B33" i="46"/>
  <c r="A33" i="46"/>
  <c r="I31" i="46"/>
  <c r="D32" i="46"/>
  <c r="C32" i="46"/>
  <c r="B32" i="46"/>
  <c r="A32" i="46"/>
  <c r="I30" i="46"/>
  <c r="D31" i="46"/>
  <c r="C31" i="46"/>
  <c r="B31" i="46"/>
  <c r="A31" i="46"/>
  <c r="I29" i="46"/>
  <c r="D30" i="46"/>
  <c r="C30" i="46"/>
  <c r="B30" i="46"/>
  <c r="A30" i="46"/>
  <c r="D29" i="46"/>
  <c r="C29" i="46"/>
  <c r="B29" i="46"/>
  <c r="A29" i="46"/>
  <c r="D28" i="46"/>
  <c r="C28" i="46"/>
  <c r="B28" i="46"/>
  <c r="A28" i="46"/>
  <c r="D27" i="46"/>
  <c r="C27" i="46"/>
  <c r="B27" i="46"/>
  <c r="A27" i="46"/>
  <c r="I25" i="46"/>
  <c r="D26" i="46"/>
  <c r="C26" i="46"/>
  <c r="B26" i="46"/>
  <c r="A26" i="46"/>
  <c r="D25" i="46"/>
  <c r="C25" i="46"/>
  <c r="B25" i="46"/>
  <c r="A25" i="46"/>
  <c r="D24" i="46"/>
  <c r="C24" i="46"/>
  <c r="B24" i="46"/>
  <c r="A24" i="46"/>
  <c r="I15" i="46"/>
  <c r="I10" i="46"/>
  <c r="I14" i="46" s="1"/>
  <c r="I9" i="46"/>
  <c r="I8" i="46"/>
  <c r="I7" i="46"/>
  <c r="I6" i="46"/>
  <c r="G40" i="47" l="1"/>
  <c r="G46" i="47" s="1"/>
  <c r="H5" i="49" s="1"/>
  <c r="H7" i="49" s="1"/>
  <c r="C19" i="46"/>
  <c r="C21" i="46"/>
  <c r="I41" i="46"/>
  <c r="I26" i="46"/>
  <c r="I36" i="46"/>
  <c r="G30" i="50"/>
  <c r="I17" i="46"/>
  <c r="I19" i="46" s="1"/>
  <c r="I12" i="46"/>
  <c r="A28" i="49" l="1"/>
  <c r="I23" i="49"/>
  <c r="I21" i="46"/>
  <c r="A17" i="38"/>
  <c r="B17" i="38"/>
  <c r="C17" i="38"/>
  <c r="D17" i="38"/>
  <c r="A18" i="38"/>
  <c r="B18" i="38"/>
  <c r="C18" i="38"/>
  <c r="D18" i="38"/>
  <c r="A19" i="38"/>
  <c r="B19" i="38"/>
  <c r="C19" i="38"/>
  <c r="D19" i="38"/>
  <c r="A20" i="38"/>
  <c r="B20" i="38"/>
  <c r="C20" i="38"/>
  <c r="D20" i="38"/>
  <c r="A21" i="38"/>
  <c r="B21" i="38"/>
  <c r="C21" i="38"/>
  <c r="D21" i="38"/>
  <c r="A22" i="38"/>
  <c r="B22" i="38"/>
  <c r="C22" i="38"/>
  <c r="D22" i="38"/>
  <c r="A23" i="38"/>
  <c r="B23" i="38"/>
  <c r="C23" i="38"/>
  <c r="D23" i="38"/>
  <c r="A24" i="38"/>
  <c r="B24" i="38"/>
  <c r="C24" i="38"/>
  <c r="D24" i="38"/>
  <c r="A25" i="38"/>
  <c r="B25" i="38"/>
  <c r="C25" i="38"/>
  <c r="D25" i="38"/>
  <c r="A26" i="38"/>
  <c r="B26" i="38"/>
  <c r="C26" i="38"/>
  <c r="D26" i="38"/>
  <c r="A27" i="38"/>
  <c r="B27" i="38"/>
  <c r="C27" i="38"/>
  <c r="D27" i="38"/>
  <c r="A28" i="38"/>
  <c r="B28" i="38"/>
  <c r="C28" i="38"/>
  <c r="D28" i="38"/>
  <c r="D20" i="42"/>
  <c r="F21" i="62" l="1"/>
  <c r="F31" i="62" s="1"/>
  <c r="D16" i="38" l="1"/>
  <c r="C16" i="38"/>
  <c r="B16" i="38"/>
  <c r="A16" i="38"/>
  <c r="F22" i="43" l="1"/>
  <c r="F23" i="43" s="1"/>
</calcChain>
</file>

<file path=xl/sharedStrings.xml><?xml version="1.0" encoding="utf-8"?>
<sst xmlns="http://schemas.openxmlformats.org/spreadsheetml/2006/main" count="480" uniqueCount="234">
  <si>
    <t>Type of Activity 
Being Funded</t>
  </si>
  <si>
    <t>Philanthropic Leverage</t>
  </si>
  <si>
    <t>Ownership Type:</t>
  </si>
  <si>
    <t>Soft Costs</t>
  </si>
  <si>
    <t>Federal Leverage</t>
  </si>
  <si>
    <t>Provide the following information on a PER UNIT BASIS</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</si>
  <si>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</si>
  <si>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</si>
  <si>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</si>
  <si>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</si>
  <si>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</si>
  <si>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</si>
  <si>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</si>
  <si>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</si>
  <si>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</si>
  <si>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</si>
  <si>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</si>
  <si>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</si>
  <si>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</si>
  <si>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</si>
  <si>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</si>
  <si>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</si>
  <si>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</si>
  <si>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</si>
  <si>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</si>
  <si>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</si>
  <si>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</si>
  <si>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</si>
  <si>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</si>
  <si>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</si>
  <si>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Proposed Unit Information</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</si>
  <si>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</si>
  <si>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</si>
  <si>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</si>
  <si>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</si>
  <si>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</si>
  <si>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</si>
  <si>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</si>
  <si>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</si>
  <si>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</si>
  <si>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</si>
  <si>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</si>
  <si>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</si>
  <si>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</si>
  <si>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</si>
  <si>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</si>
  <si>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</si>
  <si>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</si>
  <si>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</si>
  <si>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</si>
  <si>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</si>
  <si>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</si>
  <si>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</si>
  <si>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</si>
  <si>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</si>
  <si>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</si>
  <si>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Structure Acquisition</t>
  </si>
  <si>
    <t>Land Acquisition</t>
  </si>
  <si>
    <t>Total Value Gap Contributions from all sources:</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</si>
  <si>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</si>
  <si>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</si>
  <si>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</si>
  <si>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</si>
  <si>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</si>
  <si>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</si>
  <si>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Activity:</t>
  </si>
  <si>
    <t>Project Name:</t>
  </si>
  <si>
    <t>Unit Type:</t>
  </si>
  <si>
    <t>New Construction</t>
  </si>
  <si>
    <t>Recommended Per Unit Project Summary</t>
  </si>
  <si>
    <t>Proposed</t>
  </si>
  <si>
    <t>Recommended</t>
  </si>
  <si>
    <t xml:space="preserve">Total </t>
  </si>
  <si>
    <t>Value Gap:</t>
  </si>
  <si>
    <t>Affordability Gap:</t>
  </si>
  <si>
    <t># of Value Gap Units:</t>
  </si>
  <si>
    <t>Demo &amp; Utility Connections</t>
  </si>
  <si>
    <t>Other (e.g., site work, contingency, etc.)</t>
  </si>
  <si>
    <t>Construction/Rehabilitation Costs</t>
  </si>
  <si>
    <t>% Over/Under Historical 80th Percentile</t>
  </si>
  <si>
    <t>Committed</t>
  </si>
  <si>
    <t>Total Soft Costs (incl. developer fee)</t>
  </si>
  <si>
    <t>Pending</t>
  </si>
  <si>
    <t xml:space="preserve">TOTAL VALUE GAP SOURCES:  </t>
  </si>
  <si>
    <t>First Mortgage</t>
  </si>
  <si>
    <t>Purchase Price</t>
  </si>
  <si>
    <t>Borrower Resources</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</si>
  <si>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</si>
  <si>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</si>
  <si>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</si>
  <si>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</si>
  <si>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</si>
  <si>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</si>
  <si>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</si>
  <si>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</si>
  <si>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</si>
  <si>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</si>
  <si>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Affordability Gap/Downpayment Assistance</t>
  </si>
  <si>
    <t>Demolition and Utility Connections</t>
  </si>
  <si>
    <t>Typical Unit</t>
  </si>
  <si>
    <t>Select to Enter</t>
  </si>
  <si>
    <t>[enter name of source]</t>
  </si>
  <si>
    <t>Borrower Resources (i.e. borrower's own funds)</t>
  </si>
  <si>
    <t>Other - provide explanation in notes</t>
  </si>
  <si>
    <t>Co-Funder: Greater Minnesota Housing Fund (GMHF)</t>
  </si>
  <si>
    <t>Minnesota Housing downpayment and closing cost assistance (not Impact Fund)</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</si>
  <si>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</si>
  <si>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</si>
  <si>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TOTAL </t>
    </r>
    <r>
      <rPr>
        <sz val="11"/>
        <rFont val="Calibri"/>
        <family val="2"/>
      </rPr>
      <t>Number of Proposed Units in this Workbook with Affordability Gap</t>
    </r>
  </si>
  <si>
    <r>
      <t xml:space="preserve">Leverage Sources </t>
    </r>
    <r>
      <rPr>
        <b/>
        <sz val="14"/>
        <color indexed="8"/>
        <rFont val="Calibri"/>
        <family val="2"/>
      </rPr>
      <t>Worksheet</t>
    </r>
  </si>
  <si>
    <t>Are these funds committed?</t>
  </si>
  <si>
    <t>Developer Fee (up to 10% of TDC)</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</si>
  <si>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</si>
  <si>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</si>
  <si>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</si>
  <si>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</si>
  <si>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</si>
  <si>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</si>
  <si>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</si>
  <si>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</si>
  <si>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</si>
  <si>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</si>
  <si>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</si>
  <si>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Administration fee per unit</t>
  </si>
  <si>
    <r>
      <rPr>
        <b/>
        <sz val="11"/>
        <rFont val="Calibri"/>
        <family val="2"/>
        <scheme val="minor"/>
      </rPr>
      <t>TOTAL</t>
    </r>
    <r>
      <rPr>
        <sz val="11"/>
        <rFont val="Calibri"/>
        <family val="2"/>
        <scheme val="minor"/>
      </rPr>
      <t xml:space="preserve"> Number of Proposed Units in this Workbook with Affordability Gap</t>
    </r>
  </si>
  <si>
    <t>Value Gap Uses (per unit)</t>
  </si>
  <si>
    <t>Construction/Rehab Costs 
Impact Fund Historical 80th Percentile</t>
  </si>
  <si>
    <t>TDC Impact Fund Historical 80th Percentile</t>
  </si>
  <si>
    <t>Value Gap Sources (per unit)</t>
  </si>
  <si>
    <t>If requesting Administration Fee, be sure to include the total Administration Fee amount into the RFP Funding Request Chart in the General Application Workbook.</t>
  </si>
  <si>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</si>
  <si>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Prevailing Wage</t>
  </si>
  <si>
    <t>Are these units scattered site?</t>
  </si>
  <si>
    <t>Affordability Gap Worksheet</t>
  </si>
  <si>
    <t>Review eligibility criteria under RFP -- Co-Funder and Partner Information</t>
  </si>
  <si>
    <t>RS means Average TDC (New Construction Only)</t>
  </si>
  <si>
    <t>% Over/Under RS Means Average TDC</t>
  </si>
  <si>
    <t>RS Means Average Hard Costs (New Construction only)</t>
  </si>
  <si>
    <t>% Over/Under RS Means Average Hard Costs</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</si>
  <si>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</si>
  <si>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</si>
  <si>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</si>
  <si>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Impact Fund Total Affordability Gap Historical 80th Percentile</t>
  </si>
  <si>
    <t>Total Value Gap Leverage from non-Impact Fund Sources</t>
  </si>
  <si>
    <t>Total Affordability Gap Leverage from non-Impact Fund Sources</t>
  </si>
  <si>
    <t xml:space="preserve">Impact Fund: Value Gap </t>
  </si>
  <si>
    <t>Total Leverage Sources</t>
  </si>
  <si>
    <t>Affordability Gap (per unit)</t>
  </si>
  <si>
    <t>Tri-level/multi-level split</t>
  </si>
  <si>
    <t>Bi-level/split entry</t>
  </si>
  <si>
    <t>Prospective/not yet solicited</t>
  </si>
  <si>
    <t>Total Amount 
(specific to the project seeking Impact Funds)</t>
  </si>
  <si>
    <t>Notes 
(include explanations, dates of possible commitment, how much will go toward this project, or other relevant notes)</t>
  </si>
  <si>
    <t xml:space="preserve">Name of Organization Providing Leverage </t>
  </si>
  <si>
    <r>
      <t>Modular</t>
    </r>
    <r>
      <rPr>
        <b/>
        <sz val="11"/>
        <rFont val="Calibri"/>
        <family val="2"/>
      </rPr>
      <t>,</t>
    </r>
    <r>
      <rPr>
        <sz val="11"/>
        <rFont val="Calibri"/>
        <family val="2"/>
      </rPr>
      <t xml:space="preserve"> Panelized, or Site-Built? (choose one):</t>
    </r>
  </si>
  <si>
    <t>Do the costs below include prevailing wage?</t>
  </si>
  <si>
    <t>Land Acquisition (actual cost)</t>
  </si>
  <si>
    <t>Multi-unit (2-4 unit)</t>
  </si>
  <si>
    <t>Yes, attached</t>
  </si>
  <si>
    <t>Yes, detached</t>
  </si>
  <si>
    <r>
      <t xml:space="preserve">Value Gap Sources </t>
    </r>
    <r>
      <rPr>
        <b/>
        <strike/>
        <sz val="11"/>
        <rFont val="Calibri"/>
        <family val="2"/>
        <scheme val="minor"/>
      </rPr>
      <t>-</t>
    </r>
    <r>
      <rPr>
        <sz val="11"/>
        <rFont val="Calibri"/>
        <family val="2"/>
      </rPr>
      <t xml:space="preserve"> Per Unit</t>
    </r>
  </si>
  <si>
    <r>
      <t xml:space="preserve">Estimate Affordability Gap Uses </t>
    </r>
    <r>
      <rPr>
        <sz val="11"/>
        <rFont val="Calibri"/>
        <family val="2"/>
        <scheme val="minor"/>
      </rPr>
      <t>- Per Unit</t>
    </r>
  </si>
  <si>
    <r>
      <t xml:space="preserve">Affordability Gap Sources - </t>
    </r>
    <r>
      <rPr>
        <sz val="11"/>
        <rFont val="Calibri"/>
        <family val="2"/>
      </rPr>
      <t>Per Unit</t>
    </r>
  </si>
  <si>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</si>
  <si>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r>
      <t xml:space="preserve">Typical </t>
    </r>
    <r>
      <rPr>
        <b/>
        <sz val="11"/>
        <rFont val="Calibri"/>
        <family val="2"/>
      </rPr>
      <t>Impact Fund Affordability Gap (Grant or Loan) Dollars per unit</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</si>
  <si>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</si>
  <si>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r>
      <t xml:space="preserve">Administration Fee for Affordability Gap Funding Only </t>
    </r>
    <r>
      <rPr>
        <sz val="11"/>
        <rFont val="Calibri"/>
        <family val="2"/>
        <scheme val="minor"/>
      </rPr>
      <t>- per unit</t>
    </r>
  </si>
  <si>
    <t>Include additional explanation, clarification or information, including any deviation from auto-calculated fields or industry averages:</t>
  </si>
  <si>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</si>
  <si>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</si>
  <si>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</si>
  <si>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</si>
  <si>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</si>
  <si>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</si>
  <si>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</si>
  <si>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</si>
  <si>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2</t>
    </r>
  </si>
  <si>
    <t>Affordability Gap grant</t>
  </si>
  <si>
    <t>Grant funds may be issued from a variety of sources.</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</si>
  <si>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</si>
  <si>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</si>
  <si>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</si>
  <si>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</si>
  <si>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</si>
  <si>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</si>
  <si>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</si>
  <si>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</si>
  <si>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</si>
  <si>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</si>
  <si>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</si>
  <si>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Complete additional Housing Activity sets for units or types of units where certain leverage is available only for those units, or where there are other substantial differences in costs, subsidies or design.</t>
  </si>
  <si>
    <r>
      <rPr>
        <b/>
        <sz val="11"/>
        <rFont val="Calibri"/>
        <family val="2"/>
      </rPr>
      <t xml:space="preserve">Instructions: </t>
    </r>
    <r>
      <rPr>
        <sz val="11"/>
        <rFont val="Calibri"/>
        <family val="2"/>
      </rPr>
      <t>Provide an anticipated Value Gap calculation for units included in this set. Leverage sources must match those listed in the Leverage Sources Worksheet. Green fields require data entry. Gray fields will</t>
    </r>
    <r>
      <rPr>
        <b/>
        <sz val="11"/>
        <rFont val="Calibri"/>
        <family val="2"/>
      </rPr>
      <t xml:space="preserve"> </t>
    </r>
    <r>
      <rPr>
        <sz val="11"/>
        <rFont val="Calibri"/>
        <family val="2"/>
      </rPr>
      <t>automatically calculate. Complete additional sets for units with substantially different gap amounts or leverage</t>
    </r>
    <r>
      <rPr>
        <b/>
        <sz val="11"/>
        <rFont val="Calibri"/>
        <family val="2"/>
      </rPr>
      <t xml:space="preserve"> </t>
    </r>
    <r>
      <rPr>
        <sz val="11"/>
        <rFont val="Calibri"/>
        <family val="2"/>
      </rPr>
      <t>sources.</t>
    </r>
  </si>
  <si>
    <t>Land Acquisition, Demolition, and Utility Connections (CLTs only)</t>
  </si>
  <si>
    <t>Downpayment Assistance/Affordability Gap</t>
  </si>
  <si>
    <r>
      <t xml:space="preserve">Typical </t>
    </r>
    <r>
      <rPr>
        <b/>
        <sz val="11"/>
        <rFont val="Calibri"/>
        <family val="2"/>
      </rPr>
      <t>Impact Fund Value Gap Dollars per unit</t>
    </r>
    <r>
      <rPr>
        <b/>
        <strike/>
        <sz val="11"/>
        <rFont val="Calibri"/>
        <family val="2"/>
        <scheme val="minor"/>
      </rPr>
      <t xml:space="preserve"> </t>
    </r>
  </si>
  <si>
    <t xml:space="preserve">General Construction (include fees, environmental remediation, garage, water, sewer, driveways, landscaping, contingency, etc.) </t>
  </si>
  <si>
    <t>Land Acquisition, Demolition, and Utility Connections</t>
  </si>
  <si>
    <t>Homebuyer AMI</t>
  </si>
  <si>
    <t>Brief description of the type of units listed in this worksheet, for example 1-1/2 story single family homes, 5-unit townhomes, specific community being served, etc.</t>
  </si>
  <si>
    <t xml:space="preserve">Impact Fund Value Gap Historical 80th Percentile </t>
  </si>
  <si>
    <t>Hard Costs: Acquisition, Demolition and Site Work</t>
  </si>
  <si>
    <t>Hard Costs: Unit Construction</t>
  </si>
  <si>
    <t>Other (include site work, contingency, etc. Provide an explanation of costs below)</t>
  </si>
  <si>
    <t>Soft Costs (include fees - legal, realtor, professional fees, contingency)</t>
  </si>
  <si>
    <r>
      <t xml:space="preserve">Instructions: </t>
    </r>
    <r>
      <rPr>
        <sz val="11"/>
        <rFont val="Calibri"/>
        <family val="2"/>
      </rPr>
      <t>Complete the chart below listing leverage sources for the units included in this worksheet set. 
* Do not include the entire dollar amount of a source if only a portion will be available for the units included in this set. 
* Only include the portion of the leverage that is specific to the project seeking Impact Funds.
* Do not include Minnesota Housing Impact Fund Dollars or Greater Minnesota Housing Fund resources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</si>
  <si>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</si>
  <si>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GRAND TOTAL New Construction request from all funders</t>
  </si>
  <si>
    <t xml:space="preserve"> IMPACT FUND VALUE GAP REQUIRED: </t>
  </si>
  <si>
    <r>
      <rPr>
        <b/>
        <i/>
        <sz val="10"/>
        <color theme="1"/>
        <rFont val="Calibri"/>
        <family val="2"/>
        <scheme val="minor"/>
      </rPr>
      <t>Reviewer notes:</t>
    </r>
    <r>
      <rPr>
        <i/>
        <sz val="10"/>
        <color theme="1"/>
        <rFont val="Calibri"/>
        <family val="2"/>
        <scheme val="minor"/>
      </rPr>
      <t xml:space="preserve">
Explain any differences between the figures on these tables and those in the application for funds. If costs and subsidies are higher than historical costs, explain (i.e. visitability, prevailing wage):</t>
    </r>
  </si>
  <si>
    <t xml:space="preserve"> Direct Costs for School Projects</t>
  </si>
  <si>
    <t>Direct Costs: Building materials, tools and equipment, subcontractors, etc.</t>
  </si>
  <si>
    <t>Building Materials</t>
  </si>
  <si>
    <t>Construction Tools</t>
  </si>
  <si>
    <t>Direct Costs Total</t>
  </si>
  <si>
    <t>Subcontractors and professional labor</t>
  </si>
  <si>
    <t>Subcontractors and Professional Labor</t>
  </si>
  <si>
    <t>Estimated Cost</t>
  </si>
  <si>
    <t>Direct Construction Costs grant (schools only)</t>
  </si>
  <si>
    <r>
      <rPr>
        <b/>
        <i/>
        <sz val="10"/>
        <color theme="1"/>
        <rFont val="Calibri"/>
        <family val="2"/>
        <scheme val="minor"/>
      </rPr>
      <t>Reviewer notes:</t>
    </r>
    <r>
      <rPr>
        <i/>
        <sz val="10"/>
        <color theme="1"/>
        <rFont val="Calibri"/>
        <family val="2"/>
        <scheme val="minor"/>
      </rPr>
      <t xml:space="preserve">
Explain any differences between the figures on these tables and those in the application for funds.</t>
    </r>
  </si>
  <si>
    <r>
      <rPr>
        <b/>
        <sz val="11"/>
        <rFont val="Calibri"/>
        <family val="2"/>
      </rPr>
      <t>Instructions</t>
    </r>
    <r>
      <rPr>
        <sz val="11"/>
        <rFont val="Calibri"/>
        <family val="2"/>
      </rPr>
      <t xml:space="preserve">: Only complete this worksheet to request funds for direct construction costs. Costs will be reviewed for reasonableness and feasibility. </t>
    </r>
  </si>
  <si>
    <r>
      <rPr>
        <b/>
        <sz val="11"/>
        <rFont val="Calibri"/>
        <family val="2"/>
      </rPr>
      <t>Instructions</t>
    </r>
    <r>
      <rPr>
        <sz val="11"/>
        <rFont val="Calibri"/>
        <family val="2"/>
      </rPr>
      <t xml:space="preserve">: Only complete this worksheet to request funds for value gap.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</si>
  <si>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t xml:space="preserve">TOTAL DIRECT CONSTRUCTION COSTS:   </t>
  </si>
  <si>
    <t>Direct Construction Costs (per unit)</t>
  </si>
  <si>
    <r>
      <rPr>
        <b/>
        <sz val="11"/>
        <rFont val="Calibri"/>
        <family val="2"/>
      </rPr>
      <t>Instructions:</t>
    </r>
    <r>
      <rPr>
        <sz val="11"/>
        <rFont val="Calibri"/>
        <family val="2"/>
      </rPr>
      <t xml:space="preserve"> Only complete this workbook if you are requesting funds for Direct Construction Costs. If you are requesting only value gap and/or affordability gap funds, complete the New Construction Activity Application and Workbook or Stand-Alone Affordability Gap Application and Workbook. 
Complete the green fields in each appliable tab. Grey fields will calculate automatically based on your input in related fields. 
</t>
    </r>
    <r>
      <rPr>
        <b/>
        <sz val="11"/>
        <rFont val="Calibri"/>
        <family val="2"/>
      </rPr>
      <t>How to complete the tabs:</t>
    </r>
    <r>
      <rPr>
        <sz val="11"/>
        <rFont val="Calibri"/>
        <family val="2"/>
      </rPr>
      <t xml:space="preserve">
     o Complete the green set of tabs to request Direct Construction Costs grants (school districts, eligible cooperative units and charter schools only)
     o Complete the purple set of tabs to request value gap and/or affordability gap grants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</si>
  <si>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Total # of units to be completed with Direct Construction Cost dollars</t>
  </si>
  <si>
    <t>Sources and Uses - Direct Construction Costs - Schools</t>
  </si>
  <si>
    <r>
      <rPr>
        <b/>
        <sz val="22"/>
        <rFont val="Calibri"/>
        <family val="2"/>
        <scheme val="minor"/>
      </rPr>
      <t xml:space="preserve">FUNDING REQUEST SUMMARY </t>
    </r>
    <r>
      <rPr>
        <b/>
        <sz val="14"/>
        <rFont val="Calibri"/>
        <family val="2"/>
        <scheme val="minor"/>
      </rPr>
      <t xml:space="preserve">
Schools Workbook
Direct Construction Costs, Value Gap and Affordability Gap</t>
    </r>
  </si>
  <si>
    <r>
      <t xml:space="preserve">TOTAL </t>
    </r>
    <r>
      <rPr>
        <sz val="11"/>
        <rFont val="Calibri"/>
        <family val="2"/>
      </rPr>
      <t>Number of Proposed Units with Impact Fund Value Gap</t>
    </r>
  </si>
  <si>
    <r>
      <t xml:space="preserve">TOTAL </t>
    </r>
    <r>
      <rPr>
        <sz val="11"/>
        <color theme="1"/>
        <rFont val="Calibri"/>
        <family val="2"/>
        <scheme val="minor"/>
      </rPr>
      <t>Number of Proposed Units with Impact Fund Direct Construction Cost dollars</t>
    </r>
  </si>
  <si>
    <t>Direct Construction Costs - Schools</t>
  </si>
  <si>
    <t>Direct Construction Costs</t>
  </si>
  <si>
    <t>Number of Units</t>
  </si>
  <si>
    <t>New Construction - Schools</t>
  </si>
  <si>
    <t>Sources and Uses - New Construction -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</si>
</sst>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3"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color rgb="FFFF0000"/>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i/>
      <sz val="10"/>
      <color rgb="FFFF0000"/>
      <name val="Calibri"/>
      <family val="2"/>
    </font>
    <font>
      <b/>
      <i/>
      <sz val="11"/>
      <name val="Calibri"/>
      <family val="2"/>
    </font>
    <font>
      <b/>
      <sz val="10"/>
      <color rgb="FFFF0000"/>
      <name val="Calibri"/>
      <family val="2"/>
    </font>
    <font>
      <sz val="11"/>
      <color rgb="FF0070C0"/>
      <name val="Calibri"/>
      <family val="2"/>
      <scheme val="minor"/>
    </font>
    <font>
      <i/>
      <sz val="10"/>
      <name val="Calibri"/>
      <family val="2"/>
      <scheme val="minor"/>
    </font>
    <font>
      <sz val="11"/>
      <name val="Verdana"/>
      <family val="2"/>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i/>
      <sz val="10"/>
      <color theme="1"/>
      <name val="Calibri"/>
      <family val="2"/>
      <scheme val="minor"/>
    </font>
    <font>
      <i/>
      <sz val="11"/>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s>
  <borders count="77">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626">
    <xf numFmtId="0" fontId="0" fillId="0" borderId="0" xfId="0"/>
    <xf numFmtId="44" fontId="10" fillId="0" borderId="1" xfId="2" applyFont="1" applyFill="1" applyBorder="1" applyAlignment="1" applyProtection="1">
      <alignment vertical="center"/>
    </xf>
    <xf numFmtId="0" fontId="11" fillId="0" borderId="0" xfId="0" applyFont="1" applyFill="1" applyProtection="1"/>
    <xf numFmtId="0" fontId="13" fillId="0" borderId="0" xfId="0" applyFont="1" applyFill="1" applyProtection="1"/>
    <xf numFmtId="0" fontId="12" fillId="0" borderId="0" xfId="0" applyFont="1" applyFill="1" applyProtection="1"/>
    <xf numFmtId="0" fontId="11" fillId="0" borderId="0" xfId="0" applyFont="1" applyFill="1" applyBorder="1" applyProtection="1"/>
    <xf numFmtId="0" fontId="13" fillId="0" borderId="0" xfId="0" applyFont="1" applyFill="1" applyBorder="1" applyAlignment="1" applyProtection="1">
      <alignment vertical="center" wrapText="1"/>
    </xf>
    <xf numFmtId="0" fontId="16"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0" xfId="0" applyFont="1" applyProtection="1"/>
    <xf numFmtId="0" fontId="0" fillId="0" borderId="0" xfId="0" applyFill="1" applyBorder="1" applyAlignment="1" applyProtection="1">
      <alignment vertical="center"/>
    </xf>
    <xf numFmtId="0" fontId="0" fillId="0" borderId="0" xfId="0" applyProtection="1"/>
    <xf numFmtId="0" fontId="17" fillId="0" borderId="0" xfId="0" applyFont="1" applyFill="1" applyProtection="1"/>
    <xf numFmtId="0" fontId="0" fillId="0" borderId="0" xfId="0" applyFont="1" applyFill="1" applyBorder="1" applyAlignment="1" applyProtection="1">
      <alignment horizontal="center" vertical="center"/>
    </xf>
    <xf numFmtId="0" fontId="7" fillId="0" borderId="1" xfId="1" applyNumberFormat="1" applyFont="1" applyFill="1" applyBorder="1" applyAlignment="1" applyProtection="1">
      <alignment vertical="center"/>
    </xf>
    <xf numFmtId="0" fontId="17" fillId="0" borderId="0" xfId="0" applyFont="1" applyBorder="1" applyProtection="1"/>
    <xf numFmtId="0" fontId="0" fillId="0" borderId="9" xfId="0" applyFill="1" applyBorder="1" applyAlignment="1" applyProtection="1">
      <alignment horizontal="right" vertical="center"/>
    </xf>
    <xf numFmtId="0" fontId="0" fillId="0" borderId="0" xfId="0" applyFill="1" applyBorder="1" applyAlignment="1" applyProtection="1">
      <alignment horizontal="center" vertical="center"/>
    </xf>
    <xf numFmtId="0" fontId="18" fillId="0" borderId="9" xfId="0" applyFont="1" applyFill="1" applyBorder="1" applyAlignment="1" applyProtection="1">
      <alignment vertical="center"/>
    </xf>
    <xf numFmtId="0" fontId="0" fillId="2" borderId="4"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8" fillId="0" borderId="1" xfId="0" applyFont="1" applyFill="1" applyBorder="1" applyAlignment="1" applyProtection="1">
      <alignment vertical="center"/>
    </xf>
    <xf numFmtId="0" fontId="19" fillId="0" borderId="0" xfId="0" applyFont="1" applyFill="1" applyBorder="1" applyAlignment="1" applyProtection="1">
      <alignment horizontal="left" vertical="center" indent="5"/>
    </xf>
    <xf numFmtId="9" fontId="17" fillId="0" borderId="0" xfId="0" applyNumberFormat="1" applyFont="1" applyFill="1" applyProtection="1"/>
    <xf numFmtId="44" fontId="7" fillId="0" borderId="1" xfId="2" applyFont="1" applyFill="1" applyBorder="1" applyAlignment="1" applyProtection="1">
      <alignment horizontal="center" vertical="center"/>
    </xf>
    <xf numFmtId="0" fontId="0" fillId="0" borderId="0" xfId="0" applyFont="1" applyFill="1" applyBorder="1" applyAlignment="1" applyProtection="1">
      <alignment horizontal="left" vertical="top"/>
    </xf>
    <xf numFmtId="0" fontId="9" fillId="0" borderId="0" xfId="0" applyFont="1" applyFill="1" applyBorder="1" applyAlignment="1" applyProtection="1">
      <alignment vertical="center"/>
    </xf>
    <xf numFmtId="0" fontId="0" fillId="0" borderId="0" xfId="0" applyFont="1" applyFill="1" applyBorder="1" applyProtection="1"/>
    <xf numFmtId="0" fontId="4" fillId="0" borderId="0" xfId="0" applyFont="1" applyFill="1" applyBorder="1" applyAlignment="1" applyProtection="1">
      <alignment vertical="center"/>
    </xf>
    <xf numFmtId="0" fontId="21" fillId="0" borderId="9" xfId="0" applyFont="1" applyFill="1" applyBorder="1" applyAlignment="1" applyProtection="1">
      <alignment vertical="center"/>
    </xf>
    <xf numFmtId="0" fontId="10" fillId="0" borderId="0" xfId="0" applyFont="1" applyFill="1" applyBorder="1" applyProtection="1"/>
    <xf numFmtId="0" fontId="10" fillId="0" borderId="9" xfId="0" applyFont="1" applyFill="1" applyBorder="1" applyProtection="1"/>
    <xf numFmtId="0" fontId="10" fillId="0" borderId="1" xfId="0" applyFont="1" applyFill="1" applyBorder="1" applyProtection="1"/>
    <xf numFmtId="0" fontId="12" fillId="0" borderId="0" xfId="0" applyFont="1" applyProtection="1"/>
    <xf numFmtId="0" fontId="12" fillId="0" borderId="0" xfId="0" applyFont="1" applyFill="1" applyBorder="1" applyProtection="1"/>
    <xf numFmtId="0" fontId="12" fillId="0" borderId="0" xfId="0" applyFont="1" applyBorder="1" applyProtection="1"/>
    <xf numFmtId="0" fontId="23" fillId="0" borderId="0" xfId="0" applyFont="1" applyFill="1" applyBorder="1" applyProtection="1"/>
    <xf numFmtId="0" fontId="10" fillId="0" borderId="13" xfId="0" applyFont="1" applyFill="1" applyBorder="1" applyAlignment="1" applyProtection="1"/>
    <xf numFmtId="0" fontId="10" fillId="0" borderId="15" xfId="0" applyFont="1" applyFill="1" applyBorder="1" applyAlignment="1" applyProtection="1">
      <alignment vertical="center"/>
    </xf>
    <xf numFmtId="0" fontId="15" fillId="0" borderId="9" xfId="0" applyFont="1" applyBorder="1" applyProtection="1"/>
    <xf numFmtId="0" fontId="15" fillId="0" borderId="0" xfId="0" applyFont="1" applyBorder="1" applyProtection="1"/>
    <xf numFmtId="0" fontId="17" fillId="0" borderId="0" xfId="0" applyFont="1" applyFill="1" applyAlignment="1" applyProtection="1">
      <alignment horizontal="center"/>
    </xf>
    <xf numFmtId="0" fontId="2" fillId="0" borderId="0" xfId="0" applyFont="1" applyFill="1" applyBorder="1" applyAlignment="1" applyProtection="1">
      <alignment vertical="center"/>
    </xf>
    <xf numFmtId="0" fontId="10" fillId="0" borderId="13" xfId="0" applyFont="1" applyFill="1" applyBorder="1" applyAlignment="1" applyProtection="1">
      <alignment horizontal="left" vertical="top" wrapText="1"/>
    </xf>
    <xf numFmtId="0" fontId="22" fillId="0" borderId="0" xfId="0" applyFont="1" applyFill="1" applyBorder="1" applyAlignment="1" applyProtection="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7" xfId="0" applyFill="1" applyBorder="1" applyAlignment="1" applyProtection="1">
      <alignment vertical="center"/>
    </xf>
    <xf numFmtId="0" fontId="0" fillId="0" borderId="28" xfId="0" applyFont="1" applyFill="1" applyBorder="1" applyAlignment="1" applyProtection="1">
      <alignment vertical="center"/>
    </xf>
    <xf numFmtId="0" fontId="0" fillId="0" borderId="27" xfId="0" applyFont="1" applyFill="1" applyBorder="1" applyAlignment="1" applyProtection="1">
      <alignment vertical="center"/>
    </xf>
    <xf numFmtId="0" fontId="9" fillId="0" borderId="6" xfId="0" applyFont="1"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ont="1" applyFill="1" applyBorder="1" applyAlignment="1" applyProtection="1">
      <alignment horizontal="center"/>
    </xf>
    <xf numFmtId="0" fontId="0" fillId="0" borderId="28" xfId="0" applyFill="1" applyBorder="1" applyAlignment="1" applyProtection="1">
      <alignment vertical="center"/>
    </xf>
    <xf numFmtId="0" fontId="0" fillId="0" borderId="29" xfId="0" applyFont="1" applyFill="1" applyBorder="1" applyAlignment="1" applyProtection="1">
      <alignment vertical="center"/>
    </xf>
    <xf numFmtId="0" fontId="27" fillId="0" borderId="0" xfId="0" applyFont="1" applyFill="1" applyProtection="1"/>
    <xf numFmtId="2" fontId="0" fillId="2" borderId="4" xfId="0" applyNumberFormat="1" applyFont="1" applyFill="1" applyBorder="1" applyAlignment="1" applyProtection="1">
      <alignment horizontal="center" vertical="center"/>
    </xf>
    <xf numFmtId="0" fontId="23" fillId="0" borderId="0" xfId="0" applyFont="1" applyFill="1" applyProtection="1"/>
    <xf numFmtId="0" fontId="9" fillId="0" borderId="9" xfId="0" applyFont="1" applyFill="1" applyBorder="1" applyAlignment="1" applyProtection="1">
      <alignment vertical="center"/>
    </xf>
    <xf numFmtId="0" fontId="10" fillId="0" borderId="1" xfId="0" applyFont="1" applyFill="1" applyBorder="1" applyAlignment="1" applyProtection="1"/>
    <xf numFmtId="0" fontId="10" fillId="0" borderId="14" xfId="0" applyFont="1" applyFill="1" applyBorder="1" applyAlignment="1" applyProtection="1">
      <alignment horizontal="left" vertical="top"/>
    </xf>
    <xf numFmtId="0" fontId="10" fillId="0" borderId="15" xfId="0" applyFont="1" applyFill="1" applyBorder="1" applyProtection="1"/>
    <xf numFmtId="44" fontId="22" fillId="2" borderId="4" xfId="2" applyFont="1" applyFill="1" applyBorder="1" applyAlignment="1" applyProtection="1">
      <alignment horizontal="right" vertical="center"/>
    </xf>
    <xf numFmtId="0" fontId="22" fillId="0" borderId="9" xfId="0" applyFont="1" applyFill="1" applyBorder="1" applyAlignment="1" applyProtection="1">
      <alignment horizontal="center" vertical="top" wrapText="1"/>
    </xf>
    <xf numFmtId="0" fontId="22" fillId="0" borderId="0" xfId="0" applyFont="1" applyFill="1" applyBorder="1" applyAlignment="1" applyProtection="1">
      <alignment horizontal="center" vertical="top" wrapText="1"/>
    </xf>
    <xf numFmtId="0" fontId="22" fillId="0" borderId="9" xfId="0" applyFont="1" applyFill="1" applyBorder="1" applyAlignment="1" applyProtection="1">
      <alignment horizontal="left" vertical="top"/>
    </xf>
    <xf numFmtId="0" fontId="22" fillId="0" borderId="14" xfId="0" applyFont="1" applyFill="1" applyBorder="1" applyAlignment="1" applyProtection="1">
      <alignment vertical="center"/>
    </xf>
    <xf numFmtId="0" fontId="9" fillId="0" borderId="43" xfId="0" applyFont="1" applyFill="1" applyBorder="1" applyAlignment="1" applyProtection="1">
      <alignment vertical="center"/>
    </xf>
    <xf numFmtId="0" fontId="9" fillId="0" borderId="44" xfId="0" applyFont="1" applyFill="1" applyBorder="1" applyAlignment="1" applyProtection="1">
      <alignment vertical="center"/>
    </xf>
    <xf numFmtId="0" fontId="10" fillId="0" borderId="0" xfId="0" applyFont="1" applyFill="1" applyBorder="1" applyAlignment="1" applyProtection="1">
      <alignment vertical="center"/>
    </xf>
    <xf numFmtId="0" fontId="22" fillId="0" borderId="9" xfId="0" applyFont="1" applyFill="1" applyBorder="1" applyAlignment="1" applyProtection="1">
      <alignment horizontal="left" vertical="center"/>
    </xf>
    <xf numFmtId="0" fontId="27" fillId="0" borderId="0" xfId="0" applyFont="1" applyProtection="1"/>
    <xf numFmtId="44" fontId="22" fillId="2" borderId="12" xfId="0" applyNumberFormat="1" applyFont="1" applyFill="1" applyBorder="1" applyAlignment="1" applyProtection="1">
      <alignment horizontal="left"/>
    </xf>
    <xf numFmtId="0" fontId="19" fillId="0" borderId="5" xfId="0" applyFont="1" applyFill="1" applyBorder="1" applyAlignment="1" applyProtection="1">
      <alignment vertical="center"/>
    </xf>
    <xf numFmtId="44" fontId="9" fillId="2" borderId="31" xfId="2" applyFont="1" applyFill="1" applyBorder="1" applyAlignment="1" applyProtection="1">
      <alignment horizontal="right" vertical="center"/>
    </xf>
    <xf numFmtId="0" fontId="19" fillId="0" borderId="0" xfId="0" applyFont="1" applyFill="1" applyBorder="1" applyAlignment="1" applyProtection="1">
      <alignment horizontal="left" indent="5"/>
    </xf>
    <xf numFmtId="0" fontId="9"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0" fillId="5" borderId="4" xfId="0" applyFont="1" applyFill="1" applyBorder="1" applyAlignment="1" applyProtection="1">
      <alignment horizontal="center" vertical="center"/>
      <protection locked="0"/>
    </xf>
    <xf numFmtId="0" fontId="0" fillId="5" borderId="4" xfId="0" applyFont="1" applyFill="1" applyBorder="1" applyAlignment="1" applyProtection="1">
      <alignment horizontal="center"/>
      <protection locked="0"/>
    </xf>
    <xf numFmtId="164" fontId="7" fillId="5" borderId="45" xfId="2" applyNumberFormat="1" applyFont="1" applyFill="1" applyBorder="1" applyAlignment="1" applyProtection="1">
      <alignment horizontal="right" vertical="center"/>
      <protection locked="0"/>
    </xf>
    <xf numFmtId="0" fontId="10" fillId="5" borderId="4" xfId="0" applyFont="1" applyFill="1" applyBorder="1" applyAlignment="1" applyProtection="1">
      <alignment horizontal="center" vertical="center"/>
      <protection locked="0"/>
    </xf>
    <xf numFmtId="0" fontId="10" fillId="0" borderId="0" xfId="0" applyFont="1" applyFill="1" applyBorder="1" applyAlignment="1" applyProtection="1">
      <alignment vertical="center" wrapText="1"/>
    </xf>
    <xf numFmtId="9" fontId="37" fillId="9" borderId="58" xfId="4" applyFont="1" applyFill="1" applyBorder="1" applyAlignment="1" applyProtection="1">
      <alignment horizontal="right" vertical="center" wrapText="1"/>
    </xf>
    <xf numFmtId="164" fontId="38" fillId="7" borderId="12" xfId="2" applyNumberFormat="1" applyFont="1" applyFill="1" applyBorder="1" applyAlignment="1" applyProtection="1">
      <alignment horizontal="center" vertical="center" wrapText="1"/>
    </xf>
    <xf numFmtId="9" fontId="37" fillId="9" borderId="57" xfId="4" applyFont="1" applyFill="1" applyBorder="1" applyAlignment="1" applyProtection="1">
      <alignment horizontal="right" vertical="center" wrapText="1"/>
    </xf>
    <xf numFmtId="164" fontId="34" fillId="7" borderId="4" xfId="2" applyNumberFormat="1" applyFont="1" applyFill="1" applyBorder="1" applyAlignment="1" applyProtection="1">
      <alignment horizontal="left" vertical="center" wrapText="1"/>
    </xf>
    <xf numFmtId="0" fontId="34" fillId="7" borderId="4" xfId="0" applyFont="1" applyFill="1" applyBorder="1" applyAlignment="1" applyProtection="1">
      <alignment horizontal="right" vertical="center" wrapText="1"/>
    </xf>
    <xf numFmtId="164" fontId="34" fillId="7" borderId="4" xfId="2" applyNumberFormat="1" applyFont="1" applyFill="1" applyBorder="1" applyAlignment="1" applyProtection="1">
      <alignment horizontal="center" vertical="center" wrapText="1"/>
    </xf>
    <xf numFmtId="164" fontId="34" fillId="7" borderId="7"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1" fillId="0" borderId="11" xfId="0" applyFont="1" applyFill="1" applyBorder="1" applyProtection="1"/>
    <xf numFmtId="164" fontId="5" fillId="5" borderId="17" xfId="2" applyNumberFormat="1" applyFont="1" applyFill="1" applyBorder="1" applyAlignment="1" applyProtection="1">
      <alignment horizontal="left" vertical="center" wrapText="1"/>
      <protection locked="0"/>
    </xf>
    <xf numFmtId="0" fontId="15" fillId="5" borderId="17" xfId="0" applyFont="1" applyFill="1" applyBorder="1" applyAlignment="1" applyProtection="1">
      <alignment vertical="center"/>
      <protection locked="0"/>
    </xf>
    <xf numFmtId="164" fontId="5" fillId="5" borderId="3" xfId="2" applyNumberFormat="1" applyFont="1" applyFill="1" applyBorder="1" applyAlignment="1" applyProtection="1">
      <alignment horizontal="left" vertical="center" wrapText="1"/>
      <protection locked="0"/>
    </xf>
    <xf numFmtId="164" fontId="35" fillId="5" borderId="3" xfId="2" applyNumberFormat="1" applyFont="1" applyFill="1" applyBorder="1" applyAlignment="1" applyProtection="1">
      <alignment horizontal="left" vertical="center" wrapText="1"/>
      <protection locked="0"/>
    </xf>
    <xf numFmtId="164" fontId="35" fillId="5" borderId="21" xfId="2" applyNumberFormat="1" applyFont="1" applyFill="1" applyBorder="1" applyAlignment="1" applyProtection="1">
      <alignment horizontal="left" vertical="center" wrapText="1"/>
      <protection locked="0"/>
    </xf>
    <xf numFmtId="0" fontId="3" fillId="5" borderId="18"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xf>
    <xf numFmtId="0" fontId="12" fillId="5" borderId="26" xfId="0" applyFont="1" applyFill="1" applyBorder="1" applyAlignment="1" applyProtection="1">
      <alignment horizontal="left" vertical="top" wrapText="1"/>
      <protection locked="0"/>
    </xf>
    <xf numFmtId="0" fontId="0" fillId="0" borderId="41" xfId="0" applyFont="1" applyFill="1" applyBorder="1" applyAlignment="1" applyProtection="1">
      <alignment vertical="center" wrapText="1"/>
    </xf>
    <xf numFmtId="0" fontId="0" fillId="0" borderId="42" xfId="0" applyFont="1" applyFill="1" applyBorder="1" applyAlignment="1" applyProtection="1">
      <alignment vertical="center" wrapText="1"/>
    </xf>
    <xf numFmtId="0" fontId="33" fillId="0" borderId="4" xfId="0" applyFont="1" applyFill="1" applyBorder="1" applyAlignment="1" applyProtection="1">
      <alignment horizontal="center" vertical="center"/>
    </xf>
    <xf numFmtId="0" fontId="33" fillId="0" borderId="4" xfId="0" applyFont="1" applyFill="1" applyBorder="1" applyAlignment="1" applyProtection="1">
      <alignment horizontal="center" vertical="center" wrapText="1"/>
    </xf>
    <xf numFmtId="0" fontId="12" fillId="0" borderId="0" xfId="0" applyFont="1" applyAlignment="1" applyProtection="1">
      <alignment vertical="center" wrapText="1"/>
    </xf>
    <xf numFmtId="0" fontId="12" fillId="0" borderId="0" xfId="0" applyFont="1" applyAlignment="1" applyProtection="1">
      <alignment vertical="center"/>
    </xf>
    <xf numFmtId="0" fontId="12" fillId="0" borderId="11"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164" fontId="35" fillId="0" borderId="0" xfId="2" applyNumberFormat="1" applyFont="1" applyFill="1" applyBorder="1" applyAlignment="1" applyProtection="1">
      <alignment horizontal="left" vertical="center" wrapText="1"/>
    </xf>
    <xf numFmtId="0" fontId="12" fillId="0" borderId="0" xfId="0" applyFont="1" applyFill="1" applyAlignment="1" applyProtection="1">
      <alignment vertical="center"/>
    </xf>
    <xf numFmtId="164" fontId="2" fillId="5" borderId="58" xfId="2" applyNumberFormat="1" applyFont="1" applyFill="1" applyBorder="1" applyAlignment="1" applyProtection="1">
      <alignment horizontal="left" vertical="center" wrapText="1"/>
      <protection locked="0"/>
    </xf>
    <xf numFmtId="1" fontId="10" fillId="5" borderId="4" xfId="0" applyNumberFormat="1" applyFont="1" applyFill="1" applyBorder="1" applyAlignment="1" applyProtection="1">
      <alignment vertical="top" wrapText="1"/>
      <protection locked="0"/>
    </xf>
    <xf numFmtId="0" fontId="26" fillId="10" borderId="15" xfId="0" applyFont="1" applyFill="1" applyBorder="1" applyAlignment="1" applyProtection="1">
      <alignment horizontal="right" vertical="center" wrapText="1"/>
    </xf>
    <xf numFmtId="44" fontId="10" fillId="2" borderId="58" xfId="2" applyFont="1" applyFill="1" applyBorder="1" applyAlignment="1" applyProtection="1">
      <alignment horizontal="right" vertical="center"/>
    </xf>
    <xf numFmtId="44" fontId="10" fillId="2" borderId="57" xfId="2" applyFont="1" applyFill="1" applyBorder="1" applyAlignment="1" applyProtection="1">
      <alignment horizontal="right" vertical="center"/>
    </xf>
    <xf numFmtId="0" fontId="0" fillId="0" borderId="34" xfId="0" applyFont="1" applyFill="1" applyBorder="1" applyAlignment="1" applyProtection="1">
      <alignment vertical="center"/>
    </xf>
    <xf numFmtId="0" fontId="0" fillId="0" borderId="13" xfId="0" applyFont="1" applyFill="1" applyBorder="1" applyAlignment="1" applyProtection="1">
      <alignment vertical="center"/>
    </xf>
    <xf numFmtId="44" fontId="9" fillId="2" borderId="45" xfId="2" applyFont="1" applyFill="1" applyBorder="1" applyAlignment="1" applyProtection="1">
      <alignment horizontal="right" vertical="center"/>
    </xf>
    <xf numFmtId="0" fontId="0" fillId="0" borderId="62" xfId="0" applyFont="1" applyFill="1" applyBorder="1" applyAlignment="1" applyProtection="1">
      <alignment vertical="center"/>
    </xf>
    <xf numFmtId="164" fontId="9" fillId="2" borderId="45" xfId="2" applyNumberFormat="1" applyFont="1" applyFill="1" applyBorder="1" applyAlignment="1" applyProtection="1">
      <alignment horizontal="right" vertical="center"/>
    </xf>
    <xf numFmtId="44" fontId="7" fillId="0" borderId="62" xfId="2" applyFont="1" applyFill="1" applyBorder="1" applyAlignment="1" applyProtection="1">
      <alignment horizontal="center" vertical="center"/>
    </xf>
    <xf numFmtId="0" fontId="21" fillId="0" borderId="63" xfId="0" applyFont="1" applyFill="1" applyBorder="1" applyAlignment="1" applyProtection="1">
      <alignment vertical="center"/>
    </xf>
    <xf numFmtId="0" fontId="15" fillId="5" borderId="17"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protection locked="0"/>
    </xf>
    <xf numFmtId="0" fontId="5" fillId="5"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xf>
    <xf numFmtId="44" fontId="22" fillId="2" borderId="12" xfId="0" applyNumberFormat="1" applyFont="1" applyFill="1" applyBorder="1" applyAlignment="1" applyProtection="1">
      <alignment horizontal="left" vertical="center"/>
    </xf>
    <xf numFmtId="42" fontId="10" fillId="5" borderId="58" xfId="2" applyNumberFormat="1" applyFont="1" applyFill="1" applyBorder="1" applyAlignment="1" applyProtection="1">
      <alignment horizontal="right" vertical="center"/>
      <protection locked="0"/>
    </xf>
    <xf numFmtId="44" fontId="14" fillId="2" borderId="4" xfId="2" applyNumberFormat="1" applyFont="1" applyFill="1" applyBorder="1" applyAlignment="1" applyProtection="1">
      <alignment horizontal="right" vertical="center" wrapText="1"/>
    </xf>
    <xf numFmtId="42" fontId="7" fillId="5" borderId="23" xfId="2" applyNumberFormat="1" applyFont="1" applyFill="1" applyBorder="1" applyAlignment="1" applyProtection="1">
      <alignment horizontal="right" vertical="center"/>
      <protection locked="0"/>
    </xf>
    <xf numFmtId="42" fontId="7" fillId="5" borderId="55" xfId="2" applyNumberFormat="1" applyFont="1" applyFill="1" applyBorder="1" applyAlignment="1" applyProtection="1">
      <alignment horizontal="right" vertical="center"/>
      <protection locked="0"/>
    </xf>
    <xf numFmtId="42" fontId="10" fillId="5" borderId="59" xfId="2" applyNumberFormat="1" applyFont="1" applyFill="1" applyBorder="1" applyAlignment="1" applyProtection="1">
      <alignment horizontal="right" vertical="center"/>
      <protection locked="0"/>
    </xf>
    <xf numFmtId="164" fontId="7" fillId="5" borderId="55" xfId="2" applyNumberFormat="1" applyFont="1" applyFill="1" applyBorder="1" applyAlignment="1" applyProtection="1">
      <alignment horizontal="right" vertical="center"/>
      <protection locked="0"/>
    </xf>
    <xf numFmtId="164" fontId="7" fillId="5" borderId="58" xfId="2" applyNumberFormat="1" applyFont="1" applyFill="1" applyBorder="1" applyAlignment="1" applyProtection="1">
      <alignment horizontal="right" vertical="center"/>
      <protection locked="0"/>
    </xf>
    <xf numFmtId="164" fontId="7" fillId="5" borderId="57" xfId="2" applyNumberFormat="1" applyFont="1" applyFill="1" applyBorder="1" applyAlignment="1" applyProtection="1">
      <alignment horizontal="right" vertical="center"/>
      <protection locked="0"/>
    </xf>
    <xf numFmtId="44" fontId="22" fillId="0" borderId="0" xfId="0" applyNumberFormat="1" applyFont="1" applyFill="1" applyBorder="1" applyAlignment="1" applyProtection="1">
      <alignment horizontal="left"/>
    </xf>
    <xf numFmtId="42" fontId="7" fillId="5" borderId="31" xfId="2" applyNumberFormat="1" applyFont="1" applyFill="1" applyBorder="1" applyAlignment="1" applyProtection="1">
      <alignment horizontal="center" vertical="center"/>
      <protection locked="0"/>
    </xf>
    <xf numFmtId="164" fontId="2" fillId="5" borderId="55" xfId="2" applyNumberFormat="1" applyFont="1" applyFill="1" applyBorder="1" applyAlignment="1" applyProtection="1">
      <alignment horizontal="left" vertical="center" wrapText="1"/>
      <protection locked="0"/>
    </xf>
    <xf numFmtId="164" fontId="2" fillId="5" borderId="57" xfId="2" applyNumberFormat="1" applyFont="1" applyFill="1" applyBorder="1" applyAlignment="1" applyProtection="1">
      <alignment horizontal="left" vertical="center" wrapText="1"/>
      <protection locked="0"/>
    </xf>
    <xf numFmtId="0" fontId="11" fillId="0" borderId="0" xfId="0" applyFont="1" applyFill="1" applyAlignment="1" applyProtection="1"/>
    <xf numFmtId="0" fontId="20" fillId="0" borderId="0" xfId="0" applyFont="1" applyFill="1" applyAlignment="1" applyProtection="1"/>
    <xf numFmtId="0" fontId="9" fillId="0" borderId="4" xfId="0" applyFont="1" applyFill="1" applyBorder="1" applyAlignment="1" applyProtection="1">
      <alignment horizontal="right" vertical="center" wrapText="1"/>
    </xf>
    <xf numFmtId="44" fontId="22" fillId="2" borderId="4" xfId="0" applyNumberFormat="1" applyFont="1" applyFill="1" applyBorder="1" applyAlignment="1" applyProtection="1">
      <alignment horizontal="left"/>
    </xf>
    <xf numFmtId="42" fontId="10" fillId="5" borderId="55" xfId="0" applyNumberFormat="1" applyFont="1" applyFill="1" applyBorder="1" applyAlignment="1" applyProtection="1">
      <alignment horizontal="left"/>
      <protection locked="0"/>
    </xf>
    <xf numFmtId="0" fontId="33"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33"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33" fillId="0" borderId="0" xfId="0" applyFont="1" applyFill="1" applyBorder="1" applyAlignment="1" applyProtection="1">
      <alignment horizontal="right" vertical="center"/>
    </xf>
    <xf numFmtId="0" fontId="15"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3" fillId="0" borderId="0" xfId="0" applyFont="1" applyFill="1" applyBorder="1" applyAlignment="1" applyProtection="1">
      <alignment horizontal="right" vertical="center" wrapText="1"/>
    </xf>
    <xf numFmtId="0" fontId="12" fillId="0" borderId="0" xfId="0" applyFont="1" applyFill="1" applyBorder="1" applyAlignment="1" applyProtection="1">
      <alignment vertical="center"/>
    </xf>
    <xf numFmtId="0" fontId="38" fillId="2" borderId="31" xfId="0" applyFont="1" applyFill="1" applyBorder="1" applyAlignment="1" applyProtection="1">
      <alignment horizontal="center" vertical="center" wrapText="1"/>
    </xf>
    <xf numFmtId="164" fontId="5" fillId="7" borderId="24" xfId="2" applyNumberFormat="1" applyFont="1" applyFill="1" applyBorder="1" applyAlignment="1" applyProtection="1">
      <alignment vertical="center" wrapText="1"/>
    </xf>
    <xf numFmtId="164" fontId="5" fillId="8" borderId="55" xfId="2" applyNumberFormat="1" applyFont="1" applyFill="1" applyBorder="1" applyAlignment="1" applyProtection="1">
      <alignment vertical="center" wrapText="1"/>
    </xf>
    <xf numFmtId="0" fontId="14" fillId="7" borderId="18" xfId="0" applyFont="1" applyFill="1" applyBorder="1" applyAlignment="1" applyProtection="1">
      <alignment horizontal="right" vertical="center"/>
    </xf>
    <xf numFmtId="164" fontId="35" fillId="7" borderId="24" xfId="2" applyNumberFormat="1" applyFont="1" applyFill="1" applyBorder="1" applyAlignment="1" applyProtection="1">
      <alignment vertical="center" wrapText="1"/>
    </xf>
    <xf numFmtId="164" fontId="5" fillId="8" borderId="58" xfId="2" applyNumberFormat="1" applyFont="1" applyFill="1" applyBorder="1" applyAlignment="1" applyProtection="1">
      <alignment vertical="center" wrapText="1"/>
    </xf>
    <xf numFmtId="0" fontId="32" fillId="7" borderId="51" xfId="0" applyFont="1" applyFill="1" applyBorder="1" applyAlignment="1" applyProtection="1">
      <alignment horizontal="right" vertical="center"/>
    </xf>
    <xf numFmtId="0" fontId="34" fillId="2" borderId="4" xfId="0" applyFont="1" applyFill="1" applyBorder="1" applyAlignment="1" applyProtection="1">
      <alignment horizontal="center" vertical="center" wrapText="1"/>
    </xf>
    <xf numFmtId="0" fontId="42" fillId="2" borderId="4" xfId="0" applyFont="1" applyFill="1" applyBorder="1" applyAlignment="1" applyProtection="1">
      <alignment horizontal="center" vertical="center" wrapText="1"/>
    </xf>
    <xf numFmtId="42" fontId="5" fillId="8" borderId="55" xfId="0" applyNumberFormat="1" applyFont="1" applyFill="1" applyBorder="1" applyAlignment="1" applyProtection="1">
      <alignment horizontal="left" vertical="center" wrapText="1"/>
    </xf>
    <xf numFmtId="42" fontId="35" fillId="8" borderId="55" xfId="0" applyNumberFormat="1" applyFont="1" applyFill="1" applyBorder="1" applyAlignment="1" applyProtection="1">
      <alignment horizontal="left" vertical="center" wrapText="1"/>
    </xf>
    <xf numFmtId="0" fontId="12" fillId="0" borderId="0" xfId="0" applyFont="1" applyBorder="1" applyAlignment="1" applyProtection="1">
      <alignment horizontal="center" vertical="center"/>
    </xf>
    <xf numFmtId="164" fontId="5" fillId="8" borderId="57" xfId="2" applyNumberFormat="1" applyFont="1" applyFill="1" applyBorder="1" applyAlignment="1" applyProtection="1">
      <alignment vertical="center" wrapText="1"/>
    </xf>
    <xf numFmtId="0" fontId="12" fillId="0" borderId="0" xfId="0" applyFont="1" applyAlignment="1" applyProtection="1">
      <alignment horizontal="center" vertical="center"/>
    </xf>
    <xf numFmtId="0" fontId="34" fillId="0" borderId="0" xfId="0" applyFont="1" applyFill="1" applyBorder="1" applyAlignment="1" applyProtection="1">
      <alignment vertical="center" wrapText="1"/>
    </xf>
    <xf numFmtId="42" fontId="42" fillId="0" borderId="0" xfId="0" applyNumberFormat="1" applyFont="1" applyFill="1" applyBorder="1" applyAlignment="1" applyProtection="1">
      <alignment horizontal="center" vertical="center" wrapText="1"/>
    </xf>
    <xf numFmtId="42" fontId="34" fillId="0" borderId="0" xfId="0" applyNumberFormat="1" applyFont="1" applyFill="1" applyBorder="1" applyAlignment="1" applyProtection="1">
      <alignment horizontal="center" vertical="center" wrapText="1"/>
    </xf>
    <xf numFmtId="0" fontId="5" fillId="8" borderId="38" xfId="0" applyFont="1" applyFill="1" applyBorder="1" applyAlignment="1" applyProtection="1">
      <alignment vertical="center" wrapText="1"/>
    </xf>
    <xf numFmtId="0" fontId="5" fillId="8" borderId="40" xfId="0" applyFont="1" applyFill="1" applyBorder="1" applyAlignment="1" applyProtection="1">
      <alignment vertical="center" wrapText="1"/>
    </xf>
    <xf numFmtId="0" fontId="5" fillId="8" borderId="20" xfId="0" applyFont="1" applyFill="1" applyBorder="1" applyAlignment="1" applyProtection="1">
      <alignment vertical="center" wrapText="1"/>
    </xf>
    <xf numFmtId="0" fontId="5" fillId="8" borderId="25" xfId="0" applyFont="1" applyFill="1" applyBorder="1" applyAlignment="1" applyProtection="1">
      <alignment vertical="center" wrapText="1"/>
    </xf>
    <xf numFmtId="164" fontId="5" fillId="8" borderId="23" xfId="2" applyNumberFormat="1" applyFont="1" applyFill="1" applyBorder="1" applyAlignment="1" applyProtection="1">
      <alignment horizontal="left" vertical="center" wrapText="1"/>
    </xf>
    <xf numFmtId="0" fontId="5" fillId="8" borderId="14" xfId="0" applyFont="1" applyFill="1" applyBorder="1" applyAlignment="1" applyProtection="1">
      <alignment horizontal="left" vertical="center" wrapText="1"/>
    </xf>
    <xf numFmtId="0" fontId="5" fillId="8" borderId="16" xfId="0" applyFont="1" applyFill="1" applyBorder="1" applyAlignment="1" applyProtection="1">
      <alignment horizontal="left" vertical="center" wrapText="1"/>
    </xf>
    <xf numFmtId="0" fontId="38" fillId="0" borderId="0" xfId="0" applyFont="1" applyFill="1" applyBorder="1" applyAlignment="1" applyProtection="1">
      <alignment horizontal="center" vertical="center" wrapText="1"/>
    </xf>
    <xf numFmtId="42" fontId="5" fillId="0" borderId="0" xfId="0" applyNumberFormat="1" applyFont="1" applyFill="1" applyBorder="1" applyAlignment="1" applyProtection="1">
      <alignment horizontal="left" vertical="center" wrapText="1"/>
    </xf>
    <xf numFmtId="0" fontId="37" fillId="0" borderId="19" xfId="0" applyFont="1" applyFill="1" applyBorder="1" applyAlignment="1" applyProtection="1">
      <alignment vertical="center" wrapText="1"/>
    </xf>
    <xf numFmtId="164" fontId="5" fillId="0" borderId="56" xfId="2" applyNumberFormat="1" applyFont="1" applyFill="1" applyBorder="1" applyAlignment="1" applyProtection="1">
      <alignment horizontal="left" vertical="center" wrapText="1"/>
    </xf>
    <xf numFmtId="0" fontId="15" fillId="0" borderId="56" xfId="0" applyFont="1" applyBorder="1" applyAlignment="1" applyProtection="1">
      <alignment vertical="center" wrapText="1"/>
    </xf>
    <xf numFmtId="0" fontId="15" fillId="0" borderId="49" xfId="0" applyFont="1" applyBorder="1" applyAlignment="1" applyProtection="1">
      <alignment vertical="center"/>
    </xf>
    <xf numFmtId="0" fontId="37" fillId="0" borderId="18" xfId="0" applyFont="1" applyFill="1" applyBorder="1" applyAlignment="1" applyProtection="1">
      <alignment vertical="center" wrapText="1"/>
    </xf>
    <xf numFmtId="164" fontId="5" fillId="0" borderId="3" xfId="2" applyNumberFormat="1" applyFont="1" applyFill="1" applyBorder="1" applyAlignment="1" applyProtection="1">
      <alignment horizontal="left" vertical="center" wrapText="1"/>
    </xf>
    <xf numFmtId="0" fontId="15" fillId="0" borderId="3" xfId="0" applyFont="1" applyBorder="1" applyAlignment="1" applyProtection="1">
      <alignment vertical="center" wrapText="1"/>
    </xf>
    <xf numFmtId="0" fontId="15" fillId="0" borderId="24" xfId="0" applyFont="1" applyBorder="1" applyAlignment="1" applyProtection="1">
      <alignment vertical="center"/>
    </xf>
    <xf numFmtId="0" fontId="23" fillId="0" borderId="0" xfId="0" applyFont="1" applyAlignment="1" applyProtection="1">
      <alignment vertical="center"/>
    </xf>
    <xf numFmtId="42" fontId="5" fillId="8" borderId="58" xfId="2" applyNumberFormat="1" applyFont="1" applyFill="1" applyBorder="1" applyAlignment="1" applyProtection="1">
      <alignment horizontal="left" vertical="center" wrapText="1"/>
    </xf>
    <xf numFmtId="0" fontId="0" fillId="5" borderId="4" xfId="0" applyFill="1" applyBorder="1" applyAlignment="1" applyProtection="1">
      <alignment horizontal="center" vertical="center"/>
      <protection locked="0"/>
    </xf>
    <xf numFmtId="0" fontId="0" fillId="0" borderId="0" xfId="0" applyAlignment="1" applyProtection="1">
      <alignment vertical="center"/>
    </xf>
    <xf numFmtId="0" fontId="11" fillId="0" borderId="0" xfId="0" applyFont="1" applyProtection="1"/>
    <xf numFmtId="0" fontId="43" fillId="0" borderId="9" xfId="0" applyFont="1" applyFill="1" applyBorder="1" applyAlignment="1" applyProtection="1">
      <alignment vertical="center"/>
    </xf>
    <xf numFmtId="0" fontId="43" fillId="0" borderId="0" xfId="0" applyFont="1" applyFill="1" applyAlignment="1" applyProtection="1">
      <alignment vertical="center"/>
    </xf>
    <xf numFmtId="0" fontId="22" fillId="0" borderId="9" xfId="0" applyFont="1" applyBorder="1" applyAlignment="1" applyProtection="1">
      <alignment vertical="center"/>
    </xf>
    <xf numFmtId="0" fontId="10" fillId="0" borderId="0" xfId="0" applyFont="1" applyAlignment="1" applyProtection="1">
      <alignment vertical="center"/>
    </xf>
    <xf numFmtId="0" fontId="10" fillId="0" borderId="9" xfId="0" applyFont="1" applyBorder="1" applyAlignment="1" applyProtection="1">
      <alignment vertical="center"/>
    </xf>
    <xf numFmtId="0" fontId="45" fillId="0" borderId="0" xfId="0" applyFont="1" applyProtection="1"/>
    <xf numFmtId="164" fontId="5" fillId="8" borderId="60" xfId="2" applyNumberFormat="1" applyFont="1" applyFill="1" applyBorder="1" applyAlignment="1" applyProtection="1">
      <alignment horizontal="left" vertical="center" wrapText="1"/>
    </xf>
    <xf numFmtId="0" fontId="5" fillId="8" borderId="42" xfId="0" applyFont="1" applyFill="1" applyBorder="1" applyAlignment="1">
      <alignment horizontal="left" vertical="center" wrapText="1"/>
    </xf>
    <xf numFmtId="0" fontId="34" fillId="7" borderId="7" xfId="0" applyFont="1" applyFill="1" applyBorder="1" applyAlignment="1" applyProtection="1">
      <alignment horizontal="right" vertical="center" wrapText="1"/>
    </xf>
    <xf numFmtId="0" fontId="33" fillId="6" borderId="55" xfId="0" applyFont="1" applyFill="1" applyBorder="1" applyAlignment="1" applyProtection="1">
      <alignment horizontal="right" vertical="center"/>
    </xf>
    <xf numFmtId="0" fontId="33" fillId="6" borderId="57" xfId="0" applyFont="1" applyFill="1" applyBorder="1" applyAlignment="1" applyProtection="1">
      <alignment horizontal="right" vertical="center"/>
    </xf>
    <xf numFmtId="0" fontId="34" fillId="0" borderId="0" xfId="0" applyFont="1" applyFill="1" applyBorder="1" applyAlignment="1" applyProtection="1">
      <alignment horizontal="center"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8" borderId="59" xfId="2" applyNumberFormat="1" applyFont="1" applyFill="1" applyBorder="1" applyAlignment="1" applyProtection="1">
      <alignment vertical="center" wrapText="1"/>
    </xf>
    <xf numFmtId="42" fontId="37" fillId="0" borderId="8" xfId="0" applyNumberFormat="1" applyFont="1" applyFill="1" applyBorder="1" applyAlignment="1" applyProtection="1">
      <alignment vertical="center" wrapText="1"/>
    </xf>
    <xf numFmtId="42" fontId="37" fillId="0" borderId="9" xfId="0" applyNumberFormat="1" applyFont="1" applyFill="1" applyBorder="1" applyAlignment="1" applyProtection="1">
      <alignment vertical="center" wrapText="1"/>
    </xf>
    <xf numFmtId="0" fontId="12" fillId="0" borderId="41" xfId="0" applyFont="1" applyBorder="1" applyAlignment="1" applyProtection="1">
      <alignment vertical="center"/>
    </xf>
    <xf numFmtId="164" fontId="36" fillId="0" borderId="41" xfId="2" applyNumberFormat="1" applyFont="1" applyFill="1" applyBorder="1" applyAlignment="1" applyProtection="1">
      <alignment horizontal="left" vertical="center" wrapText="1"/>
    </xf>
    <xf numFmtId="0" fontId="38" fillId="2" borderId="34" xfId="0" applyFont="1" applyFill="1" applyBorder="1" applyAlignment="1" applyProtection="1">
      <alignment horizontal="center" vertical="center" wrapText="1"/>
    </xf>
    <xf numFmtId="0" fontId="15" fillId="8" borderId="25" xfId="0" applyFont="1" applyFill="1" applyBorder="1" applyAlignment="1" applyProtection="1">
      <alignment vertical="center"/>
    </xf>
    <xf numFmtId="0" fontId="5" fillId="8" borderId="30" xfId="0" applyFont="1" applyFill="1" applyBorder="1" applyAlignment="1" applyProtection="1">
      <alignment horizontal="left" vertical="center" wrapText="1"/>
    </xf>
    <xf numFmtId="0" fontId="38" fillId="7" borderId="13" xfId="0" applyFont="1" applyFill="1" applyBorder="1" applyAlignment="1" applyProtection="1">
      <alignment horizontal="right" vertical="center" wrapText="1"/>
    </xf>
    <xf numFmtId="0" fontId="37" fillId="9" borderId="40" xfId="0" applyFont="1" applyFill="1" applyBorder="1" applyAlignment="1" applyProtection="1">
      <alignment horizontal="right" vertical="center" wrapText="1"/>
    </xf>
    <xf numFmtId="0" fontId="37" fillId="9" borderId="42" xfId="0" applyFont="1" applyFill="1" applyBorder="1" applyAlignment="1">
      <alignment horizontal="right" vertical="center" wrapText="1"/>
    </xf>
    <xf numFmtId="0" fontId="37" fillId="9" borderId="30" xfId="0" applyFont="1" applyFill="1" applyBorder="1" applyAlignment="1">
      <alignment horizontal="right" vertical="center" wrapText="1"/>
    </xf>
    <xf numFmtId="0" fontId="5" fillId="8" borderId="20" xfId="0" applyFont="1" applyFill="1" applyBorder="1" applyAlignment="1" applyProtection="1">
      <alignment horizontal="left" vertical="center"/>
    </xf>
    <xf numFmtId="0" fontId="5" fillId="8" borderId="37" xfId="0" applyFont="1" applyFill="1" applyBorder="1" applyAlignment="1" applyProtection="1">
      <alignment horizontal="left" vertical="center"/>
    </xf>
    <xf numFmtId="0" fontId="5" fillId="8" borderId="38" xfId="0" applyFont="1" applyFill="1" applyBorder="1" applyAlignment="1" applyProtection="1">
      <alignment horizontal="left" vertical="center"/>
    </xf>
    <xf numFmtId="0" fontId="15" fillId="8" borderId="20" xfId="0" applyFont="1" applyFill="1" applyBorder="1" applyAlignment="1" applyProtection="1">
      <alignment horizontal="left" vertical="center"/>
    </xf>
    <xf numFmtId="0" fontId="37" fillId="9" borderId="20" xfId="0" applyFont="1" applyFill="1" applyBorder="1" applyAlignment="1" applyProtection="1">
      <alignment horizontal="left" vertical="center"/>
    </xf>
    <xf numFmtId="0" fontId="37" fillId="9" borderId="20" xfId="0" applyFont="1" applyFill="1" applyBorder="1" applyAlignment="1">
      <alignment horizontal="left" vertical="center"/>
    </xf>
    <xf numFmtId="0" fontId="38" fillId="7" borderId="10" xfId="0" applyFont="1" applyFill="1" applyBorder="1" applyAlignment="1" applyProtection="1">
      <alignment horizontal="left" vertical="center"/>
    </xf>
    <xf numFmtId="0" fontId="37" fillId="9" borderId="38" xfId="0" applyFont="1" applyFill="1" applyBorder="1" applyAlignment="1" applyProtection="1">
      <alignment horizontal="left" vertical="center"/>
    </xf>
    <xf numFmtId="0" fontId="37" fillId="9" borderId="61" xfId="0" applyFont="1" applyFill="1" applyBorder="1" applyAlignment="1">
      <alignment horizontal="left" vertical="center"/>
    </xf>
    <xf numFmtId="0" fontId="37" fillId="9" borderId="37" xfId="0" applyFont="1" applyFill="1" applyBorder="1" applyAlignment="1">
      <alignment horizontal="left" vertical="center"/>
    </xf>
    <xf numFmtId="0" fontId="38" fillId="2" borderId="5" xfId="0" applyFont="1" applyFill="1" applyBorder="1" applyAlignment="1" applyProtection="1">
      <alignment horizontal="left" vertical="center"/>
    </xf>
    <xf numFmtId="0" fontId="5" fillId="8" borderId="61" xfId="0" applyFont="1" applyFill="1" applyBorder="1" applyAlignment="1" applyProtection="1">
      <alignment horizontal="left" vertical="center"/>
    </xf>
    <xf numFmtId="0" fontId="34" fillId="7" borderId="4" xfId="0" applyFont="1" applyFill="1" applyBorder="1" applyAlignment="1" applyProtection="1">
      <alignment horizontal="left" vertical="center"/>
    </xf>
    <xf numFmtId="0" fontId="38" fillId="2" borderId="8" xfId="0" applyFont="1" applyFill="1" applyBorder="1" applyAlignment="1" applyProtection="1">
      <alignment horizontal="left" vertical="center"/>
    </xf>
    <xf numFmtId="0" fontId="5" fillId="8" borderId="42" xfId="0" applyFont="1" applyFill="1" applyBorder="1" applyAlignment="1" applyProtection="1">
      <alignment vertical="center" wrapText="1"/>
    </xf>
    <xf numFmtId="0" fontId="38" fillId="7" borderId="7" xfId="0" applyFont="1" applyFill="1" applyBorder="1" applyAlignment="1" applyProtection="1">
      <alignment horizontal="right" vertical="center" wrapText="1"/>
    </xf>
    <xf numFmtId="0" fontId="38" fillId="7" borderId="5" xfId="0" applyFont="1" applyFill="1" applyBorder="1" applyAlignment="1" applyProtection="1">
      <alignment horizontal="left" vertical="center"/>
    </xf>
    <xf numFmtId="0" fontId="5" fillId="8" borderId="30" xfId="0" applyFont="1" applyFill="1" applyBorder="1" applyAlignment="1" applyProtection="1">
      <alignment vertical="center" wrapText="1"/>
    </xf>
    <xf numFmtId="0" fontId="34" fillId="7" borderId="5" xfId="0" applyFont="1" applyFill="1" applyBorder="1" applyAlignment="1" applyProtection="1">
      <alignment horizontal="left" vertical="center"/>
    </xf>
    <xf numFmtId="0" fontId="34" fillId="7" borderId="5" xfId="0" applyFont="1" applyFill="1" applyBorder="1" applyAlignment="1" applyProtection="1">
      <alignment vertical="center"/>
    </xf>
    <xf numFmtId="0" fontId="34" fillId="7" borderId="7" xfId="0" applyFont="1" applyFill="1" applyBorder="1" applyAlignment="1" applyProtection="1">
      <alignment vertical="center"/>
    </xf>
    <xf numFmtId="0" fontId="5" fillId="8" borderId="61" xfId="0" applyFont="1" applyFill="1" applyBorder="1" applyAlignment="1">
      <alignment horizontal="left" vertical="center"/>
    </xf>
    <xf numFmtId="0" fontId="5" fillId="8" borderId="18" xfId="0" applyFont="1" applyFill="1" applyBorder="1" applyAlignment="1" applyProtection="1">
      <alignment vertical="center"/>
    </xf>
    <xf numFmtId="0" fontId="37" fillId="8" borderId="24" xfId="0" applyFont="1" applyFill="1" applyBorder="1" applyAlignment="1" applyProtection="1">
      <alignment vertical="center" wrapText="1"/>
    </xf>
    <xf numFmtId="164" fontId="5" fillId="8" borderId="58" xfId="2" applyNumberFormat="1" applyFont="1" applyFill="1" applyBorder="1" applyAlignment="1" applyProtection="1">
      <alignment horizontal="left" vertical="center" wrapText="1"/>
    </xf>
    <xf numFmtId="0" fontId="33" fillId="2" borderId="52" xfId="0" applyFont="1" applyFill="1" applyBorder="1" applyAlignment="1" applyProtection="1">
      <alignment horizontal="left" vertical="center"/>
    </xf>
    <xf numFmtId="0" fontId="12" fillId="11" borderId="0" xfId="0" applyFont="1" applyFill="1" applyProtection="1"/>
    <xf numFmtId="0" fontId="0" fillId="11" borderId="0" xfId="0" applyFill="1" applyBorder="1" applyAlignment="1" applyProtection="1">
      <alignment vertical="center"/>
    </xf>
    <xf numFmtId="0" fontId="24" fillId="11" borderId="0" xfId="0" applyFont="1" applyFill="1" applyAlignment="1" applyProtection="1">
      <alignment vertical="center"/>
    </xf>
    <xf numFmtId="0" fontId="12" fillId="11" borderId="0" xfId="0" applyFont="1" applyFill="1" applyBorder="1" applyProtection="1"/>
    <xf numFmtId="0" fontId="12" fillId="11" borderId="0" xfId="0" applyFont="1" applyFill="1" applyAlignment="1" applyProtection="1">
      <alignment vertical="center"/>
    </xf>
    <xf numFmtId="0" fontId="23" fillId="11" borderId="0" xfId="0" applyFont="1" applyFill="1" applyProtection="1"/>
    <xf numFmtId="0" fontId="6" fillId="11" borderId="9" xfId="3" applyFont="1" applyFill="1" applyBorder="1" applyAlignment="1" applyProtection="1"/>
    <xf numFmtId="0" fontId="27" fillId="11" borderId="0" xfId="0" applyFont="1" applyFill="1" applyProtection="1"/>
    <xf numFmtId="0" fontId="23" fillId="11" borderId="0" xfId="0" applyFont="1" applyFill="1" applyAlignment="1" applyProtection="1">
      <alignment horizontal="left" vertical="top"/>
    </xf>
    <xf numFmtId="0" fontId="23" fillId="11" borderId="0" xfId="0" applyFont="1" applyFill="1" applyBorder="1" applyProtection="1"/>
    <xf numFmtId="0" fontId="10" fillId="11" borderId="0" xfId="0" applyFont="1" applyFill="1" applyBorder="1" applyAlignment="1" applyProtection="1">
      <alignment horizontal="right" vertical="center"/>
    </xf>
    <xf numFmtId="0" fontId="0" fillId="11" borderId="0" xfId="0" applyFill="1" applyBorder="1" applyAlignment="1" applyProtection="1">
      <alignment vertical="center" wrapText="1"/>
    </xf>
    <xf numFmtId="0" fontId="10" fillId="11" borderId="15" xfId="0" applyFont="1" applyFill="1" applyBorder="1" applyAlignment="1" applyProtection="1">
      <alignment vertical="center"/>
    </xf>
    <xf numFmtId="0" fontId="22" fillId="11" borderId="15" xfId="0" applyFont="1" applyFill="1" applyBorder="1" applyAlignment="1" applyProtection="1">
      <alignment vertical="center"/>
    </xf>
    <xf numFmtId="1" fontId="10" fillId="11" borderId="0" xfId="0" applyNumberFormat="1" applyFont="1" applyFill="1" applyBorder="1" applyAlignment="1" applyProtection="1">
      <alignment vertical="top" wrapText="1"/>
    </xf>
    <xf numFmtId="0" fontId="31" fillId="11" borderId="0" xfId="0" applyFont="1" applyFill="1" applyBorder="1" applyAlignment="1" applyProtection="1">
      <alignment vertical="center"/>
    </xf>
    <xf numFmtId="0" fontId="2" fillId="11" borderId="20" xfId="0" applyFont="1" applyFill="1" applyBorder="1" applyAlignment="1" applyProtection="1">
      <alignment vertical="center" wrapText="1"/>
    </xf>
    <xf numFmtId="0" fontId="2" fillId="11" borderId="28" xfId="0" applyFont="1" applyFill="1" applyBorder="1" applyAlignment="1" applyProtection="1">
      <alignment vertical="center" wrapText="1"/>
    </xf>
    <xf numFmtId="0" fontId="12" fillId="11" borderId="28" xfId="0" applyFont="1" applyFill="1" applyBorder="1" applyProtection="1"/>
    <xf numFmtId="0" fontId="10" fillId="11" borderId="28" xfId="0" applyFont="1" applyFill="1" applyBorder="1" applyProtection="1"/>
    <xf numFmtId="0" fontId="22" fillId="11" borderId="14" xfId="0" applyFont="1" applyFill="1" applyBorder="1" applyAlignment="1" applyProtection="1">
      <alignment vertical="center"/>
    </xf>
    <xf numFmtId="0" fontId="15" fillId="11" borderId="28" xfId="0" applyFont="1" applyFill="1" applyBorder="1" applyProtection="1"/>
    <xf numFmtId="0" fontId="22" fillId="11" borderId="41" xfId="0" applyFont="1" applyFill="1" applyBorder="1" applyAlignment="1" applyProtection="1">
      <alignment vertical="center"/>
    </xf>
    <xf numFmtId="0" fontId="10" fillId="11" borderId="41" xfId="0" applyFont="1" applyFill="1" applyBorder="1" applyAlignment="1" applyProtection="1">
      <alignment horizontal="left" vertical="center" wrapText="1"/>
    </xf>
    <xf numFmtId="0" fontId="10" fillId="11" borderId="9" xfId="0" applyFont="1" applyFill="1" applyBorder="1" applyProtection="1"/>
    <xf numFmtId="0" fontId="10" fillId="11" borderId="0" xfId="0" applyFont="1" applyFill="1" applyBorder="1" applyProtection="1"/>
    <xf numFmtId="0" fontId="22" fillId="11" borderId="25" xfId="0" applyFont="1" applyFill="1" applyBorder="1" applyAlignment="1" applyProtection="1">
      <alignment horizontal="left" vertical="center"/>
    </xf>
    <xf numFmtId="0" fontId="22" fillId="11" borderId="0" xfId="0" applyFont="1" applyFill="1" applyBorder="1" applyAlignment="1" applyProtection="1">
      <alignment horizontal="left" vertical="center" wrapText="1"/>
    </xf>
    <xf numFmtId="0" fontId="15" fillId="11" borderId="33" xfId="0" applyFont="1" applyFill="1" applyBorder="1" applyProtection="1"/>
    <xf numFmtId="0" fontId="15" fillId="11" borderId="0" xfId="0" applyFont="1" applyFill="1" applyBorder="1" applyProtection="1"/>
    <xf numFmtId="164" fontId="10" fillId="5" borderId="3" xfId="2" applyNumberFormat="1" applyFont="1" applyFill="1" applyBorder="1" applyAlignment="1" applyProtection="1">
      <alignment horizontal="center" vertical="center"/>
      <protection locked="0"/>
    </xf>
    <xf numFmtId="164" fontId="22" fillId="2" borderId="52" xfId="2" applyNumberFormat="1" applyFont="1" applyFill="1" applyBorder="1" applyAlignment="1" applyProtection="1">
      <alignment horizontal="center" vertical="center"/>
    </xf>
    <xf numFmtId="165" fontId="10" fillId="11" borderId="67" xfId="2" applyNumberFormat="1" applyFont="1" applyFill="1" applyBorder="1" applyAlignment="1" applyProtection="1">
      <alignment horizontal="center" vertical="center"/>
    </xf>
    <xf numFmtId="0" fontId="10" fillId="0" borderId="9" xfId="0" applyFont="1" applyFill="1" applyBorder="1" applyAlignment="1" applyProtection="1">
      <alignment vertical="center"/>
    </xf>
    <xf numFmtId="44" fontId="10" fillId="11" borderId="1" xfId="2" applyFont="1" applyFill="1" applyBorder="1" applyAlignment="1" applyProtection="1">
      <alignment horizontal="right" vertical="center"/>
    </xf>
    <xf numFmtId="42" fontId="10" fillId="5" borderId="31" xfId="2" applyNumberFormat="1" applyFont="1" applyFill="1" applyBorder="1" applyAlignment="1" applyProtection="1">
      <alignment horizontal="right" vertical="center"/>
      <protection locked="0"/>
    </xf>
    <xf numFmtId="42" fontId="5" fillId="8" borderId="60" xfId="0" applyNumberFormat="1" applyFont="1" applyFill="1" applyBorder="1" applyAlignment="1" applyProtection="1">
      <alignment horizontal="left" vertical="center" wrapText="1"/>
    </xf>
    <xf numFmtId="42" fontId="35" fillId="8" borderId="23" xfId="0" applyNumberFormat="1" applyFont="1" applyFill="1" applyBorder="1" applyAlignment="1" applyProtection="1">
      <alignment horizontal="left" vertical="center" wrapText="1"/>
    </xf>
    <xf numFmtId="0" fontId="33" fillId="6" borderId="57" xfId="0" applyFont="1" applyFill="1" applyBorder="1" applyAlignment="1" applyProtection="1">
      <alignment horizontal="right" vertical="center" wrapText="1"/>
    </xf>
    <xf numFmtId="0" fontId="15" fillId="11" borderId="0" xfId="0" applyFont="1" applyFill="1" applyBorder="1" applyAlignment="1" applyProtection="1">
      <alignment vertical="center"/>
    </xf>
    <xf numFmtId="0" fontId="21" fillId="11" borderId="0" xfId="0" applyFont="1" applyFill="1" applyAlignment="1" applyProtection="1">
      <alignment wrapText="1"/>
    </xf>
    <xf numFmtId="0" fontId="11" fillId="11" borderId="0" xfId="0" applyFont="1" applyFill="1" applyProtection="1"/>
    <xf numFmtId="0" fontId="10" fillId="0" borderId="22" xfId="0" applyFont="1" applyFill="1" applyBorder="1" applyAlignment="1" applyProtection="1">
      <alignment vertical="center"/>
    </xf>
    <xf numFmtId="0" fontId="10" fillId="0" borderId="27" xfId="0" applyFont="1" applyFill="1" applyBorder="1" applyAlignment="1" applyProtection="1">
      <alignment vertical="center"/>
    </xf>
    <xf numFmtId="9" fontId="17" fillId="11" borderId="0" xfId="0" applyNumberFormat="1" applyFont="1" applyFill="1" applyProtection="1"/>
    <xf numFmtId="0" fontId="37" fillId="9" borderId="25" xfId="0" applyFont="1" applyFill="1" applyBorder="1" applyAlignment="1">
      <alignment horizontal="right" vertical="center" wrapText="1"/>
    </xf>
    <xf numFmtId="0" fontId="37" fillId="9" borderId="25" xfId="0" applyFont="1" applyFill="1" applyBorder="1" applyAlignment="1" applyProtection="1">
      <alignment horizontal="right" vertical="center" wrapText="1"/>
    </xf>
    <xf numFmtId="0" fontId="33" fillId="2" borderId="53" xfId="0" applyFont="1" applyFill="1" applyBorder="1" applyAlignment="1" applyProtection="1">
      <alignment horizontal="center" vertical="center"/>
    </xf>
    <xf numFmtId="0" fontId="33" fillId="2" borderId="54" xfId="0" applyFont="1" applyFill="1" applyBorder="1" applyAlignment="1" applyProtection="1">
      <alignment horizontal="center" vertical="center"/>
    </xf>
    <xf numFmtId="0" fontId="38" fillId="2" borderId="5"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5" fillId="8" borderId="25" xfId="0" applyFont="1" applyFill="1" applyBorder="1" applyAlignment="1" applyProtection="1">
      <alignment horizontal="left" vertical="center" wrapText="1"/>
    </xf>
    <xf numFmtId="0" fontId="22" fillId="11" borderId="30" xfId="0" applyFont="1" applyFill="1" applyBorder="1" applyAlignment="1" applyProtection="1">
      <alignment horizontal="left" vertical="center" wrapText="1"/>
    </xf>
    <xf numFmtId="0" fontId="2" fillId="11" borderId="0" xfId="0" applyFont="1" applyFill="1" applyAlignment="1" applyProtection="1">
      <alignment horizontal="left" vertical="top" wrapText="1"/>
    </xf>
    <xf numFmtId="0" fontId="22" fillId="11" borderId="59" xfId="0" applyFont="1" applyFill="1" applyBorder="1" applyAlignment="1" applyProtection="1">
      <alignment horizontal="right" vertical="top" wrapText="1"/>
    </xf>
    <xf numFmtId="0" fontId="22" fillId="11" borderId="58" xfId="0" applyFont="1" applyFill="1" applyBorder="1" applyAlignment="1" applyProtection="1">
      <alignment horizontal="right" vertical="top" wrapText="1"/>
    </xf>
    <xf numFmtId="0" fontId="22" fillId="0" borderId="5" xfId="0" applyFont="1" applyBorder="1" applyAlignment="1" applyProtection="1">
      <alignment horizontal="center" vertical="center" wrapText="1"/>
    </xf>
    <xf numFmtId="0" fontId="10" fillId="2" borderId="6" xfId="0" applyFont="1" applyFill="1" applyBorder="1" applyAlignment="1" applyProtection="1">
      <alignment vertical="center"/>
    </xf>
    <xf numFmtId="0" fontId="10" fillId="11" borderId="0" xfId="0" applyFont="1" applyFill="1" applyAlignment="1" applyProtection="1">
      <alignment horizontal="left" vertical="top"/>
    </xf>
    <xf numFmtId="0" fontId="22" fillId="11" borderId="55" xfId="0" applyFont="1" applyFill="1" applyBorder="1" applyAlignment="1" applyProtection="1">
      <alignment vertical="center" wrapText="1"/>
    </xf>
    <xf numFmtId="0" fontId="22" fillId="11" borderId="59" xfId="0" applyFont="1" applyFill="1" applyBorder="1" applyAlignment="1" applyProtection="1">
      <alignment vertical="top" wrapText="1"/>
    </xf>
    <xf numFmtId="0" fontId="22" fillId="11" borderId="23" xfId="0" applyFont="1" applyFill="1" applyBorder="1" applyAlignment="1" applyProtection="1">
      <alignment vertical="top" wrapText="1"/>
    </xf>
    <xf numFmtId="0" fontId="22" fillId="11" borderId="12" xfId="0" applyFont="1" applyFill="1" applyBorder="1" applyAlignment="1" applyProtection="1">
      <alignment vertical="top" wrapText="1"/>
    </xf>
    <xf numFmtId="0" fontId="10" fillId="11" borderId="0" xfId="0" applyFont="1" applyFill="1" applyProtection="1"/>
    <xf numFmtId="0" fontId="2" fillId="11" borderId="36" xfId="0" applyFont="1" applyFill="1" applyBorder="1" applyAlignment="1" applyProtection="1">
      <alignment vertical="top" wrapText="1"/>
    </xf>
    <xf numFmtId="0" fontId="2" fillId="11" borderId="41" xfId="0" applyFont="1" applyFill="1" applyBorder="1" applyAlignment="1" applyProtection="1">
      <alignment vertical="top" wrapText="1"/>
    </xf>
    <xf numFmtId="0" fontId="2" fillId="11" borderId="65" xfId="0" applyFont="1" applyFill="1" applyBorder="1" applyAlignment="1" applyProtection="1">
      <alignment vertical="top" wrapText="1"/>
    </xf>
    <xf numFmtId="0" fontId="2" fillId="11" borderId="66" xfId="0" applyFont="1" applyFill="1" applyBorder="1" applyAlignment="1" applyProtection="1">
      <alignment horizontal="left" vertical="top" wrapText="1"/>
    </xf>
    <xf numFmtId="0" fontId="2" fillId="11" borderId="67" xfId="0" applyFont="1" applyFill="1" applyBorder="1" applyAlignment="1" applyProtection="1">
      <alignment horizontal="left" vertical="top" wrapText="1"/>
    </xf>
    <xf numFmtId="0" fontId="10" fillId="11" borderId="66" xfId="0" applyFont="1" applyFill="1" applyBorder="1" applyAlignment="1" applyProtection="1">
      <alignment vertical="top"/>
    </xf>
    <xf numFmtId="0" fontId="22" fillId="0" borderId="53" xfId="0" applyFont="1" applyBorder="1" applyAlignment="1" applyProtection="1">
      <alignment horizontal="center" vertical="center" wrapText="1"/>
    </xf>
    <xf numFmtId="0" fontId="22" fillId="2" borderId="69" xfId="0" applyFont="1" applyFill="1" applyBorder="1" applyAlignment="1" applyProtection="1">
      <alignment horizontal="left" vertical="center"/>
    </xf>
    <xf numFmtId="0" fontId="22" fillId="2" borderId="6" xfId="0" applyFont="1" applyFill="1" applyBorder="1" applyAlignment="1" applyProtection="1">
      <alignment vertical="center"/>
    </xf>
    <xf numFmtId="0" fontId="22" fillId="2" borderId="68" xfId="0" applyFont="1" applyFill="1" applyBorder="1" applyAlignment="1" applyProtection="1">
      <alignment horizontal="center" vertical="center" wrapText="1"/>
    </xf>
    <xf numFmtId="0" fontId="10" fillId="11" borderId="0" xfId="0" applyFont="1" applyFill="1" applyAlignment="1" applyProtection="1">
      <alignment vertical="center"/>
    </xf>
    <xf numFmtId="0" fontId="10" fillId="11" borderId="39" xfId="0" applyFont="1" applyFill="1" applyBorder="1" applyAlignment="1" applyProtection="1">
      <alignment horizontal="right" vertical="top"/>
    </xf>
    <xf numFmtId="0" fontId="22" fillId="11" borderId="39" xfId="0" applyFont="1" applyFill="1" applyBorder="1" applyAlignment="1" applyProtection="1">
      <alignment horizontal="right" vertical="top"/>
    </xf>
    <xf numFmtId="164" fontId="10" fillId="2" borderId="56" xfId="2" applyNumberFormat="1" applyFont="1" applyFill="1" applyBorder="1" applyAlignment="1" applyProtection="1">
      <alignment horizontal="center" vertical="center"/>
    </xf>
    <xf numFmtId="0" fontId="30" fillId="11" borderId="66" xfId="0" applyFont="1" applyFill="1" applyBorder="1" applyAlignment="1" applyProtection="1">
      <alignment vertical="center"/>
    </xf>
    <xf numFmtId="0" fontId="30" fillId="11" borderId="0" xfId="0" applyFont="1" applyFill="1" applyAlignment="1" applyProtection="1">
      <alignment vertical="center" wrapText="1"/>
    </xf>
    <xf numFmtId="164" fontId="10" fillId="2" borderId="3" xfId="2" applyNumberFormat="1" applyFont="1" applyFill="1" applyBorder="1" applyAlignment="1" applyProtection="1">
      <alignment horizontal="center" vertical="center"/>
    </xf>
    <xf numFmtId="0" fontId="30" fillId="11" borderId="66" xfId="0" applyFont="1" applyFill="1" applyBorder="1" applyAlignment="1" applyProtection="1">
      <alignment vertical="center" wrapText="1"/>
    </xf>
    <xf numFmtId="0" fontId="30" fillId="11" borderId="0" xfId="0" applyFont="1" applyFill="1" applyProtection="1"/>
    <xf numFmtId="164" fontId="10" fillId="2" borderId="70" xfId="2" applyNumberFormat="1" applyFont="1" applyFill="1" applyBorder="1" applyAlignment="1" applyProtection="1">
      <alignment horizontal="center" vertical="center"/>
    </xf>
    <xf numFmtId="0" fontId="10" fillId="0" borderId="66" xfId="0" applyFont="1" applyBorder="1" applyAlignment="1" applyProtection="1">
      <alignment vertical="top"/>
    </xf>
    <xf numFmtId="0" fontId="22" fillId="11" borderId="0" xfId="0" applyFont="1" applyFill="1" applyAlignment="1" applyProtection="1">
      <alignment horizontal="left" vertical="top"/>
    </xf>
    <xf numFmtId="0" fontId="22" fillId="11" borderId="57" xfId="0" applyFont="1" applyFill="1" applyBorder="1" applyAlignment="1" applyProtection="1">
      <alignment vertical="top" wrapText="1"/>
    </xf>
    <xf numFmtId="165" fontId="10" fillId="2" borderId="17" xfId="2" applyNumberFormat="1" applyFont="1" applyFill="1" applyBorder="1" applyAlignment="1" applyProtection="1">
      <alignment horizontal="center" vertical="center"/>
    </xf>
    <xf numFmtId="0" fontId="10" fillId="11" borderId="0" xfId="0" applyFont="1" applyFill="1" applyAlignment="1" applyProtection="1">
      <alignment vertical="top"/>
    </xf>
    <xf numFmtId="0" fontId="10" fillId="11" borderId="67" xfId="0" applyFont="1" applyFill="1" applyBorder="1" applyAlignment="1" applyProtection="1">
      <alignment horizontal="center" vertical="center"/>
    </xf>
    <xf numFmtId="44" fontId="22" fillId="2" borderId="52" xfId="0" applyNumberFormat="1" applyFont="1" applyFill="1" applyBorder="1" applyAlignment="1" applyProtection="1">
      <alignment horizontal="center" vertical="center"/>
    </xf>
    <xf numFmtId="0" fontId="49" fillId="11" borderId="9" xfId="0" applyFont="1" applyFill="1" applyBorder="1" applyAlignment="1" applyProtection="1">
      <alignment vertical="top"/>
    </xf>
    <xf numFmtId="0" fontId="49" fillId="11" borderId="0" xfId="0" applyFont="1" applyFill="1" applyAlignment="1" applyProtection="1">
      <alignment vertical="top"/>
    </xf>
    <xf numFmtId="0" fontId="49" fillId="11" borderId="0" xfId="0" applyFont="1" applyFill="1" applyAlignment="1" applyProtection="1">
      <alignment horizontal="center" vertical="center"/>
    </xf>
    <xf numFmtId="0" fontId="10" fillId="11" borderId="0" xfId="0" applyFont="1" applyFill="1" applyAlignment="1" applyProtection="1">
      <alignment horizontal="center" vertical="center"/>
    </xf>
    <xf numFmtId="37" fontId="23" fillId="7" borderId="50" xfId="2" applyNumberFormat="1" applyFont="1" applyFill="1" applyBorder="1" applyAlignment="1" applyProtection="1">
      <alignment vertical="center"/>
      <protection locked="0"/>
    </xf>
    <xf numFmtId="42" fontId="36" fillId="8" borderId="31" xfId="0" applyNumberFormat="1" applyFont="1" applyFill="1" applyBorder="1" applyAlignment="1" applyProtection="1">
      <alignment horizontal="left" vertical="center" wrapText="1"/>
      <protection locked="0"/>
    </xf>
    <xf numFmtId="42" fontId="36" fillId="8" borderId="58" xfId="0" applyNumberFormat="1" applyFont="1" applyFill="1" applyBorder="1" applyAlignment="1" applyProtection="1">
      <alignment horizontal="left" vertical="center" wrapText="1"/>
      <protection locked="0"/>
    </xf>
    <xf numFmtId="42" fontId="40" fillId="9" borderId="20" xfId="0" applyNumberFormat="1" applyFont="1" applyFill="1" applyBorder="1" applyAlignment="1" applyProtection="1">
      <alignment horizontal="center" vertical="center" wrapText="1"/>
      <protection locked="0"/>
    </xf>
    <xf numFmtId="164" fontId="40" fillId="9" borderId="58" xfId="2" applyNumberFormat="1" applyFont="1" applyFill="1" applyBorder="1" applyAlignment="1" applyProtection="1">
      <alignment horizontal="left" vertical="center" wrapText="1"/>
      <protection locked="0"/>
    </xf>
    <xf numFmtId="164" fontId="36" fillId="9" borderId="58" xfId="2" applyNumberFormat="1" applyFont="1" applyFill="1" applyBorder="1" applyAlignment="1" applyProtection="1">
      <alignment horizontal="left" vertical="center" wrapText="1"/>
      <protection locked="0"/>
    </xf>
    <xf numFmtId="164" fontId="40" fillId="9" borderId="55" xfId="2" applyNumberFormat="1" applyFont="1" applyFill="1" applyBorder="1" applyAlignment="1" applyProtection="1">
      <alignment horizontal="left" vertical="center" wrapText="1"/>
      <protection locked="0"/>
    </xf>
    <xf numFmtId="164" fontId="36" fillId="9" borderId="59" xfId="2" applyNumberFormat="1" applyFont="1" applyFill="1" applyBorder="1" applyAlignment="1" applyProtection="1">
      <alignment horizontal="left" vertical="center" wrapText="1"/>
      <protection locked="0"/>
    </xf>
    <xf numFmtId="164" fontId="36" fillId="8" borderId="60" xfId="2" applyNumberFormat="1" applyFont="1" applyFill="1" applyBorder="1" applyAlignment="1" applyProtection="1">
      <alignment horizontal="left" vertical="center" wrapText="1"/>
      <protection locked="0"/>
    </xf>
    <xf numFmtId="164" fontId="36" fillId="8" borderId="23" xfId="2" applyNumberFormat="1" applyFont="1" applyFill="1" applyBorder="1" applyAlignment="1" applyProtection="1">
      <alignment horizontal="left" vertical="center" wrapText="1"/>
      <protection locked="0"/>
    </xf>
    <xf numFmtId="42" fontId="40" fillId="9" borderId="58" xfId="0" applyNumberFormat="1" applyFont="1" applyFill="1" applyBorder="1" applyAlignment="1" applyProtection="1">
      <alignment horizontal="center" vertical="center" wrapText="1"/>
      <protection locked="0"/>
    </xf>
    <xf numFmtId="0" fontId="0" fillId="0" borderId="1" xfId="0" applyBorder="1" applyAlignment="1" applyProtection="1">
      <alignment vertical="center"/>
    </xf>
    <xf numFmtId="0" fontId="20" fillId="0" borderId="0" xfId="0" applyFont="1" applyProtection="1"/>
    <xf numFmtId="0" fontId="20" fillId="0" borderId="0" xfId="0" applyFont="1" applyFill="1" applyProtection="1"/>
    <xf numFmtId="0" fontId="10" fillId="0" borderId="27" xfId="0" applyFont="1" applyBorder="1" applyAlignment="1" applyProtection="1">
      <alignment vertical="center"/>
    </xf>
    <xf numFmtId="0" fontId="13" fillId="0" borderId="0" xfId="0" applyFont="1" applyProtection="1"/>
    <xf numFmtId="0" fontId="10" fillId="11" borderId="20" xfId="0" applyFont="1" applyFill="1" applyBorder="1" applyAlignment="1" applyProtection="1">
      <alignment vertical="center"/>
    </xf>
    <xf numFmtId="0" fontId="10" fillId="11" borderId="28" xfId="0" applyFont="1" applyFill="1" applyBorder="1" applyAlignment="1" applyProtection="1">
      <alignment vertical="center"/>
    </xf>
    <xf numFmtId="0" fontId="10" fillId="11" borderId="25" xfId="0" applyFont="1" applyFill="1" applyBorder="1" applyAlignment="1" applyProtection="1">
      <alignment vertical="center"/>
    </xf>
    <xf numFmtId="0" fontId="3" fillId="11" borderId="20" xfId="0" applyFont="1" applyFill="1" applyBorder="1" applyAlignment="1" applyProtection="1">
      <alignment vertical="center"/>
    </xf>
    <xf numFmtId="42" fontId="10" fillId="2" borderId="55" xfId="2" applyNumberFormat="1" applyFont="1" applyFill="1" applyBorder="1" applyAlignment="1" applyProtection="1">
      <alignment horizontal="right" vertical="center"/>
    </xf>
    <xf numFmtId="0" fontId="8" fillId="11" borderId="26" xfId="3" applyFill="1" applyBorder="1" applyAlignment="1" applyProtection="1">
      <alignment vertical="center"/>
    </xf>
    <xf numFmtId="0" fontId="10" fillId="2" borderId="57" xfId="0" applyFont="1" applyFill="1" applyBorder="1" applyAlignment="1" applyProtection="1">
      <alignment horizontal="center" vertical="center"/>
    </xf>
    <xf numFmtId="0" fontId="33" fillId="2" borderId="53" xfId="0" applyFont="1" applyFill="1" applyBorder="1" applyAlignment="1" applyProtection="1">
      <alignment horizontal="center" vertical="center"/>
    </xf>
    <xf numFmtId="0" fontId="33" fillId="2" borderId="54" xfId="0" applyFont="1" applyFill="1" applyBorder="1" applyAlignment="1" applyProtection="1">
      <alignment horizontal="center" vertical="center"/>
    </xf>
    <xf numFmtId="0" fontId="52" fillId="11" borderId="0" xfId="0" applyFont="1" applyFill="1" applyProtection="1"/>
    <xf numFmtId="0" fontId="14" fillId="0" borderId="0" xfId="0" applyFont="1" applyFill="1" applyBorder="1" applyAlignment="1" applyProtection="1">
      <alignment vertical="center"/>
    </xf>
    <xf numFmtId="164" fontId="34" fillId="0" borderId="0" xfId="2" applyNumberFormat="1" applyFont="1" applyFill="1" applyBorder="1" applyAlignment="1" applyProtection="1">
      <alignment horizontal="center" vertical="center" wrapText="1"/>
    </xf>
    <xf numFmtId="0" fontId="38" fillId="0" borderId="9"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5" fillId="0" borderId="9"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27" fillId="0" borderId="0" xfId="0" applyFont="1" applyFill="1" applyBorder="1" applyAlignment="1" applyProtection="1">
      <alignment vertical="top" wrapText="1"/>
    </xf>
    <xf numFmtId="0" fontId="27" fillId="0" borderId="9" xfId="0" applyFont="1" applyFill="1" applyBorder="1" applyAlignment="1" applyProtection="1">
      <alignment vertical="top" wrapText="1"/>
    </xf>
    <xf numFmtId="0" fontId="27" fillId="0" borderId="0" xfId="0" applyFont="1" applyFill="1" applyBorder="1" applyAlignment="1" applyProtection="1">
      <alignment vertical="top"/>
    </xf>
    <xf numFmtId="0" fontId="38" fillId="2" borderId="6" xfId="0" applyFont="1" applyFill="1" applyBorder="1" applyAlignment="1" applyProtection="1">
      <alignment horizontal="center" vertical="center" wrapText="1"/>
    </xf>
    <xf numFmtId="0" fontId="19" fillId="0" borderId="0" xfId="0" applyFont="1" applyFill="1" applyBorder="1" applyAlignment="1" applyProtection="1">
      <alignment vertical="center"/>
    </xf>
    <xf numFmtId="44" fontId="9" fillId="11" borderId="1" xfId="2" applyFont="1" applyFill="1" applyBorder="1" applyAlignment="1" applyProtection="1">
      <alignment horizontal="right" vertical="center"/>
    </xf>
    <xf numFmtId="44" fontId="7" fillId="11" borderId="1" xfId="2" applyFont="1" applyFill="1" applyBorder="1" applyAlignment="1" applyProtection="1">
      <alignment horizontal="center" vertical="center"/>
    </xf>
    <xf numFmtId="165" fontId="10" fillId="2" borderId="74" xfId="2" applyNumberFormat="1" applyFont="1" applyFill="1" applyBorder="1" applyAlignment="1" applyProtection="1">
      <alignment horizontal="center" vertical="center"/>
    </xf>
    <xf numFmtId="165" fontId="10" fillId="2" borderId="24" xfId="2" applyNumberFormat="1" applyFont="1" applyFill="1" applyBorder="1" applyAlignment="1" applyProtection="1">
      <alignment horizontal="center" vertical="center"/>
    </xf>
    <xf numFmtId="165" fontId="10" fillId="2" borderId="76" xfId="2" applyNumberFormat="1" applyFont="1" applyFill="1" applyBorder="1" applyAlignment="1" applyProtection="1">
      <alignment horizontal="center" vertical="center"/>
    </xf>
    <xf numFmtId="0" fontId="14" fillId="7" borderId="19" xfId="0" applyFont="1" applyFill="1" applyBorder="1" applyAlignment="1" applyProtection="1">
      <alignment horizontal="right" vertical="center"/>
    </xf>
    <xf numFmtId="164" fontId="35" fillId="7" borderId="49" xfId="2" applyNumberFormat="1" applyFont="1" applyFill="1" applyBorder="1" applyAlignment="1" applyProtection="1">
      <alignment vertical="center" wrapText="1"/>
    </xf>
    <xf numFmtId="0" fontId="14" fillId="7" borderId="51" xfId="0" applyFont="1" applyFill="1" applyBorder="1" applyAlignment="1" applyProtection="1">
      <alignment horizontal="right" vertical="center"/>
    </xf>
    <xf numFmtId="164" fontId="35" fillId="7" borderId="50" xfId="2" applyNumberFormat="1" applyFont="1" applyFill="1" applyBorder="1" applyAlignment="1" applyProtection="1">
      <alignment vertical="center" wrapText="1"/>
    </xf>
    <xf numFmtId="0" fontId="25" fillId="0" borderId="36" xfId="0" applyFont="1" applyFill="1" applyBorder="1" applyAlignment="1" applyProtection="1">
      <alignment horizontal="center" vertical="center" wrapText="1"/>
    </xf>
    <xf numFmtId="0" fontId="25" fillId="0" borderId="41"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68" xfId="0" applyFont="1" applyBorder="1" applyAlignment="1" applyProtection="1">
      <alignment horizontal="center" vertical="center" wrapText="1"/>
    </xf>
    <xf numFmtId="0" fontId="22" fillId="5" borderId="20" xfId="0" applyFont="1" applyFill="1" applyBorder="1" applyAlignment="1" applyProtection="1">
      <alignment horizontal="left" vertical="top" wrapText="1"/>
      <protection locked="0"/>
    </xf>
    <xf numFmtId="0" fontId="22" fillId="5" borderId="28" xfId="0" applyFont="1" applyFill="1" applyBorder="1" applyAlignment="1" applyProtection="1">
      <alignment horizontal="left" vertical="top" wrapText="1"/>
      <protection locked="0"/>
    </xf>
    <xf numFmtId="0" fontId="22" fillId="5" borderId="32" xfId="0" applyFont="1" applyFill="1" applyBorder="1" applyAlignment="1" applyProtection="1">
      <alignment horizontal="left" vertical="top" wrapText="1"/>
      <protection locked="0"/>
    </xf>
    <xf numFmtId="0" fontId="2" fillId="11" borderId="36" xfId="0" applyFont="1" applyFill="1" applyBorder="1" applyAlignment="1" applyProtection="1">
      <alignment horizontal="left" vertical="top" wrapText="1"/>
    </xf>
    <xf numFmtId="0" fontId="2" fillId="11" borderId="41" xfId="0" applyFont="1" applyFill="1" applyBorder="1" applyAlignment="1" applyProtection="1">
      <alignment horizontal="left" vertical="top" wrapText="1"/>
    </xf>
    <xf numFmtId="0" fontId="2" fillId="11" borderId="65" xfId="0" applyFont="1" applyFill="1" applyBorder="1" applyAlignment="1" applyProtection="1">
      <alignment horizontal="left" vertical="top" wrapText="1"/>
    </xf>
    <xf numFmtId="0" fontId="2" fillId="11" borderId="66" xfId="0" applyFont="1" applyFill="1" applyBorder="1" applyAlignment="1" applyProtection="1">
      <alignment horizontal="left" vertical="top" wrapText="1"/>
    </xf>
    <xf numFmtId="0" fontId="2" fillId="11" borderId="0" xfId="0" applyFont="1" applyFill="1" applyAlignment="1" applyProtection="1">
      <alignment horizontal="left" vertical="top" wrapText="1"/>
    </xf>
    <xf numFmtId="0" fontId="2" fillId="11" borderId="67" xfId="0" applyFont="1" applyFill="1" applyBorder="1" applyAlignment="1" applyProtection="1">
      <alignment horizontal="left" vertical="top" wrapText="1"/>
    </xf>
    <xf numFmtId="0" fontId="2" fillId="11" borderId="73" xfId="0" applyFont="1" applyFill="1" applyBorder="1" applyAlignment="1" applyProtection="1">
      <alignment horizontal="left" vertical="top" wrapText="1"/>
    </xf>
    <xf numFmtId="0" fontId="2" fillId="11" borderId="15" xfId="0" applyFont="1" applyFill="1" applyBorder="1" applyAlignment="1" applyProtection="1">
      <alignment horizontal="left" vertical="top" wrapText="1"/>
    </xf>
    <xf numFmtId="0" fontId="2" fillId="11" borderId="71" xfId="0" applyFont="1" applyFill="1" applyBorder="1" applyAlignment="1" applyProtection="1">
      <alignment horizontal="left" vertical="top" wrapText="1"/>
    </xf>
    <xf numFmtId="0" fontId="10" fillId="0" borderId="11" xfId="0" applyFont="1" applyBorder="1" applyAlignment="1" applyProtection="1">
      <alignment horizontal="right" vertical="center" wrapText="1"/>
    </xf>
    <xf numFmtId="0" fontId="10" fillId="0" borderId="72" xfId="0" applyFont="1" applyBorder="1" applyAlignment="1" applyProtection="1">
      <alignment horizontal="right" vertical="center" wrapText="1"/>
    </xf>
    <xf numFmtId="0" fontId="22" fillId="2" borderId="6" xfId="0" applyFont="1" applyFill="1" applyBorder="1" applyAlignment="1" applyProtection="1">
      <alignment horizontal="right" vertical="center"/>
    </xf>
    <xf numFmtId="0" fontId="22" fillId="2" borderId="7" xfId="0" applyFont="1" applyFill="1" applyBorder="1" applyAlignment="1" applyProtection="1">
      <alignment horizontal="right" vertical="center"/>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71" xfId="0" applyFont="1" applyBorder="1" applyAlignment="1" applyProtection="1">
      <alignment horizontal="left" vertical="top"/>
    </xf>
    <xf numFmtId="0" fontId="22" fillId="2" borderId="69"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 fillId="0" borderId="38" xfId="0" applyFont="1" applyBorder="1" applyAlignment="1" applyProtection="1">
      <alignment horizontal="left" vertical="top"/>
    </xf>
    <xf numFmtId="0" fontId="2" fillId="0" borderId="39" xfId="0" applyFont="1" applyBorder="1" applyAlignment="1" applyProtection="1">
      <alignment horizontal="left" vertical="top"/>
    </xf>
    <xf numFmtId="0" fontId="2" fillId="0" borderId="48" xfId="0" applyFont="1" applyBorder="1" applyAlignment="1" applyProtection="1">
      <alignment horizontal="left" vertical="top"/>
    </xf>
    <xf numFmtId="0" fontId="22" fillId="2" borderId="69" xfId="0" applyFont="1" applyFill="1" applyBorder="1" applyAlignment="1" applyProtection="1">
      <alignment horizontal="left" vertical="top" wrapText="1"/>
    </xf>
    <xf numFmtId="0" fontId="10" fillId="0" borderId="6" xfId="0" applyFont="1" applyBorder="1" applyProtection="1"/>
    <xf numFmtId="0" fontId="10" fillId="0" borderId="68" xfId="0" applyFont="1" applyBorder="1" applyProtection="1"/>
    <xf numFmtId="0" fontId="2" fillId="11" borderId="10" xfId="0" applyFont="1" applyFill="1" applyBorder="1" applyAlignment="1" applyProtection="1">
      <alignment horizontal="left" vertical="top"/>
    </xf>
    <xf numFmtId="0" fontId="2" fillId="11" borderId="33" xfId="0" applyFont="1" applyFill="1" applyBorder="1" applyAlignment="1" applyProtection="1">
      <alignment horizontal="left" vertical="top"/>
    </xf>
    <xf numFmtId="0" fontId="2" fillId="11" borderId="75" xfId="0" applyFont="1" applyFill="1" applyBorder="1" applyAlignment="1" applyProtection="1">
      <alignment horizontal="left" vertical="top"/>
    </xf>
    <xf numFmtId="0" fontId="10" fillId="0" borderId="20" xfId="0" applyFont="1" applyBorder="1" applyAlignment="1" applyProtection="1">
      <alignment horizontal="right" vertical="center" wrapText="1"/>
    </xf>
    <xf numFmtId="0" fontId="10" fillId="0" borderId="28" xfId="0" applyFont="1" applyBorder="1" applyAlignment="1" applyProtection="1">
      <alignment horizontal="right" vertical="center" wrapText="1"/>
    </xf>
    <xf numFmtId="0" fontId="10" fillId="0" borderId="32" xfId="0" applyFont="1" applyBorder="1" applyAlignment="1" applyProtection="1">
      <alignment horizontal="right" vertical="center" wrapText="1"/>
    </xf>
    <xf numFmtId="0" fontId="22" fillId="0" borderId="28" xfId="0" applyFont="1" applyBorder="1" applyAlignment="1" applyProtection="1">
      <alignment horizontal="right" vertical="center" wrapText="1"/>
    </xf>
    <xf numFmtId="0" fontId="22" fillId="0" borderId="32" xfId="0" applyFont="1" applyBorder="1" applyAlignment="1" applyProtection="1">
      <alignment horizontal="right" vertical="center" wrapText="1"/>
    </xf>
    <xf numFmtId="0" fontId="10" fillId="0" borderId="20" xfId="0" applyFont="1" applyFill="1" applyBorder="1" applyAlignment="1" applyProtection="1">
      <alignment horizontal="right" vertical="center" wrapText="1"/>
    </xf>
    <xf numFmtId="0" fontId="10" fillId="0" borderId="28" xfId="0" applyFont="1" applyFill="1" applyBorder="1" applyAlignment="1" applyProtection="1">
      <alignment horizontal="right" vertical="center" wrapText="1"/>
    </xf>
    <xf numFmtId="0" fontId="10" fillId="0" borderId="32" xfId="0" applyFont="1" applyFill="1" applyBorder="1" applyAlignment="1" applyProtection="1">
      <alignment horizontal="right" vertical="center" wrapText="1"/>
    </xf>
    <xf numFmtId="0" fontId="29" fillId="11" borderId="0" xfId="0" applyFont="1" applyFill="1" applyAlignment="1" applyProtection="1">
      <alignment horizontal="center" vertical="center"/>
    </xf>
    <xf numFmtId="0" fontId="27" fillId="0" borderId="8"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27" fillId="0" borderId="34" xfId="0" applyFont="1" applyFill="1" applyBorder="1" applyAlignment="1" applyProtection="1">
      <alignment horizontal="left" vertical="top" wrapText="1"/>
      <protection locked="0"/>
    </xf>
    <xf numFmtId="0" fontId="27" fillId="0" borderId="9"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top" wrapText="1"/>
      <protection locked="0"/>
    </xf>
    <xf numFmtId="0" fontId="27" fillId="0" borderId="1" xfId="0" applyFont="1" applyFill="1" applyBorder="1" applyAlignment="1" applyProtection="1">
      <alignment horizontal="left" vertical="top" wrapText="1"/>
      <protection locked="0"/>
    </xf>
    <xf numFmtId="0" fontId="27" fillId="0" borderId="10" xfId="0" applyFont="1" applyFill="1" applyBorder="1" applyAlignment="1" applyProtection="1">
      <alignment horizontal="left" vertical="top" wrapText="1"/>
      <protection locked="0"/>
    </xf>
    <xf numFmtId="0" fontId="27" fillId="0" borderId="33"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15" fillId="6" borderId="48" xfId="0" applyFont="1" applyFill="1" applyBorder="1" applyAlignment="1" applyProtection="1">
      <alignment horizontal="left" vertical="center" wrapText="1"/>
    </xf>
    <xf numFmtId="0" fontId="15" fillId="6" borderId="56" xfId="0" applyFont="1" applyFill="1" applyBorder="1" applyAlignment="1" applyProtection="1">
      <alignment horizontal="left" vertical="center"/>
    </xf>
    <xf numFmtId="0" fontId="15" fillId="6" borderId="48" xfId="0" applyFont="1" applyFill="1" applyBorder="1" applyAlignment="1" applyProtection="1">
      <alignment horizontal="left" vertical="center"/>
    </xf>
    <xf numFmtId="0" fontId="15" fillId="6" borderId="49" xfId="0" applyFont="1" applyFill="1" applyBorder="1" applyAlignment="1" applyProtection="1">
      <alignment horizontal="left" vertical="center"/>
    </xf>
    <xf numFmtId="0" fontId="15" fillId="6" borderId="35" xfId="0" applyFont="1" applyFill="1" applyBorder="1" applyAlignment="1" applyProtection="1">
      <alignment horizontal="left" vertical="center" wrapText="1"/>
    </xf>
    <xf numFmtId="0" fontId="15" fillId="6" borderId="21" xfId="0" applyFont="1" applyFill="1" applyBorder="1" applyAlignment="1" applyProtection="1">
      <alignment horizontal="left" vertical="center" wrapText="1"/>
    </xf>
    <xf numFmtId="0" fontId="15" fillId="6" borderId="50" xfId="0" applyFont="1" applyFill="1" applyBorder="1" applyAlignment="1" applyProtection="1">
      <alignment horizontal="left" vertical="center" wrapText="1"/>
    </xf>
    <xf numFmtId="0" fontId="33" fillId="2" borderId="5" xfId="0" applyFont="1" applyFill="1" applyBorder="1" applyAlignment="1" applyProtection="1">
      <alignment horizontal="center" vertical="center"/>
    </xf>
    <xf numFmtId="0" fontId="33" fillId="2" borderId="7" xfId="0" applyFont="1" applyFill="1" applyBorder="1" applyAlignment="1" applyProtection="1">
      <alignment horizontal="center" vertical="center"/>
    </xf>
    <xf numFmtId="0" fontId="30" fillId="4" borderId="5" xfId="0" applyFont="1" applyFill="1" applyBorder="1" applyAlignment="1" applyProtection="1">
      <alignment horizontal="left" vertical="top" wrapText="1"/>
      <protection locked="0"/>
    </xf>
    <xf numFmtId="0" fontId="30" fillId="4" borderId="6" xfId="0" applyFont="1" applyFill="1" applyBorder="1" applyAlignment="1" applyProtection="1">
      <alignment horizontal="left" vertical="top" wrapText="1"/>
      <protection locked="0"/>
    </xf>
    <xf numFmtId="0" fontId="30" fillId="4" borderId="7"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29" fillId="11" borderId="8" xfId="0" applyFont="1" applyFill="1" applyBorder="1" applyAlignment="1" applyProtection="1">
      <alignment horizontal="center" vertical="center" wrapText="1"/>
    </xf>
    <xf numFmtId="0" fontId="29" fillId="11" borderId="11" xfId="0" applyFont="1" applyFill="1" applyBorder="1" applyAlignment="1" applyProtection="1">
      <alignment horizontal="center" vertical="center"/>
    </xf>
    <xf numFmtId="0" fontId="29" fillId="11" borderId="34" xfId="0" applyFont="1" applyFill="1" applyBorder="1" applyAlignment="1" applyProtection="1">
      <alignment horizontal="center" vertical="center"/>
    </xf>
    <xf numFmtId="0" fontId="29" fillId="0" borderId="10"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5" borderId="5" xfId="0" applyFont="1" applyFill="1" applyBorder="1" applyAlignment="1" applyProtection="1">
      <alignment horizontal="left" vertical="top" wrapText="1"/>
      <protection locked="0"/>
    </xf>
    <xf numFmtId="0" fontId="0" fillId="5" borderId="6" xfId="0" applyFont="1" applyFill="1" applyBorder="1" applyAlignment="1" applyProtection="1">
      <alignment horizontal="left" vertical="top" wrapText="1"/>
      <protection locked="0"/>
    </xf>
    <xf numFmtId="0" fontId="0" fillId="5"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9" fillId="0" borderId="52" xfId="0" applyFont="1" applyFill="1" applyBorder="1" applyAlignment="1" applyProtection="1">
      <alignment horizontal="left" vertical="center"/>
    </xf>
    <xf numFmtId="0" fontId="9" fillId="0" borderId="53" xfId="0" applyFont="1" applyFill="1" applyBorder="1" applyAlignment="1" applyProtection="1">
      <alignment horizontal="left" vertical="center"/>
    </xf>
    <xf numFmtId="0" fontId="10" fillId="5" borderId="5" xfId="0" applyFont="1" applyFill="1" applyBorder="1" applyAlignment="1" applyProtection="1">
      <alignment horizontal="left" vertical="top" wrapText="1"/>
      <protection locked="0"/>
    </xf>
    <xf numFmtId="0" fontId="10" fillId="5" borderId="6" xfId="0" applyFont="1" applyFill="1" applyBorder="1" applyAlignment="1" applyProtection="1">
      <alignment horizontal="left" vertical="top" wrapText="1"/>
      <protection locked="0"/>
    </xf>
    <xf numFmtId="0" fontId="10" fillId="5" borderId="7" xfId="0" applyFont="1" applyFill="1" applyBorder="1" applyAlignment="1" applyProtection="1">
      <alignment horizontal="left" vertical="top" wrapText="1"/>
      <protection locked="0"/>
    </xf>
    <xf numFmtId="0" fontId="29" fillId="11" borderId="8" xfId="0" applyFont="1" applyFill="1" applyBorder="1" applyAlignment="1" applyProtection="1">
      <alignment horizontal="center" vertical="top" wrapText="1"/>
    </xf>
    <xf numFmtId="0" fontId="29" fillId="11" borderId="11" xfId="0" applyFont="1" applyFill="1" applyBorder="1" applyAlignment="1" applyProtection="1">
      <alignment horizontal="center" vertical="top"/>
    </xf>
    <xf numFmtId="0" fontId="29" fillId="11" borderId="34" xfId="0" applyFont="1" applyFill="1" applyBorder="1" applyAlignment="1" applyProtection="1">
      <alignment horizontal="center" vertical="top"/>
    </xf>
    <xf numFmtId="0" fontId="28" fillId="0" borderId="10"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2" fillId="0" borderId="8" xfId="0" applyFont="1" applyFill="1" applyBorder="1" applyAlignment="1" applyProtection="1">
      <alignment vertical="center" wrapText="1"/>
    </xf>
    <xf numFmtId="0" fontId="22" fillId="0" borderId="11" xfId="0" applyFont="1" applyFill="1" applyBorder="1" applyAlignment="1" applyProtection="1">
      <alignment vertical="center" wrapText="1"/>
    </xf>
    <xf numFmtId="0" fontId="22" fillId="0" borderId="34" xfId="0" applyFont="1" applyFill="1" applyBorder="1" applyAlignment="1" applyProtection="1">
      <alignment vertical="center" wrapText="1"/>
    </xf>
    <xf numFmtId="0" fontId="3" fillId="0" borderId="10"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7" fillId="9" borderId="20" xfId="0" applyFont="1" applyFill="1" applyBorder="1" applyAlignment="1">
      <alignment horizontal="right" vertical="center" wrapText="1"/>
    </xf>
    <xf numFmtId="0" fontId="37" fillId="9" borderId="25" xfId="0" applyFont="1" applyFill="1" applyBorder="1" applyAlignment="1">
      <alignment horizontal="right" vertical="center" wrapText="1"/>
    </xf>
    <xf numFmtId="0" fontId="33" fillId="2" borderId="52" xfId="0" applyFont="1" applyFill="1" applyBorder="1" applyAlignment="1" applyProtection="1">
      <alignment horizontal="center" vertical="center"/>
    </xf>
    <xf numFmtId="0" fontId="33" fillId="2" borderId="53" xfId="0" applyFont="1" applyFill="1" applyBorder="1" applyAlignment="1" applyProtection="1">
      <alignment horizontal="center" vertical="center"/>
    </xf>
    <xf numFmtId="0" fontId="33" fillId="2" borderId="54" xfId="0" applyFont="1" applyFill="1" applyBorder="1" applyAlignment="1" applyProtection="1">
      <alignment horizontal="center" vertical="center"/>
    </xf>
    <xf numFmtId="0" fontId="5" fillId="8" borderId="20" xfId="0" applyFont="1" applyFill="1" applyBorder="1" applyAlignment="1" applyProtection="1">
      <alignment horizontal="left" vertical="center" wrapText="1"/>
    </xf>
    <xf numFmtId="0" fontId="5" fillId="8" borderId="25" xfId="0" applyFont="1" applyFill="1" applyBorder="1" applyAlignment="1" applyProtection="1">
      <alignment horizontal="left" vertical="center" wrapText="1"/>
    </xf>
    <xf numFmtId="0" fontId="29" fillId="0" borderId="0" xfId="0" applyFont="1" applyAlignment="1" applyProtection="1">
      <alignment horizontal="center" vertical="center"/>
    </xf>
    <xf numFmtId="0" fontId="14" fillId="7" borderId="20" xfId="0" applyFont="1" applyFill="1" applyBorder="1" applyAlignment="1" applyProtection="1">
      <alignment horizontal="right" vertical="center"/>
    </xf>
    <xf numFmtId="0" fontId="14" fillId="7" borderId="32" xfId="0" applyFont="1" applyFill="1" applyBorder="1" applyAlignment="1" applyProtection="1">
      <alignment horizontal="right" vertical="center"/>
    </xf>
    <xf numFmtId="0" fontId="32" fillId="7" borderId="37" xfId="0" applyFont="1" applyFill="1" applyBorder="1" applyAlignment="1" applyProtection="1">
      <alignment horizontal="right" vertical="center"/>
    </xf>
    <xf numFmtId="0" fontId="32" fillId="7" borderId="35" xfId="0" applyFont="1" applyFill="1" applyBorder="1" applyAlignment="1" applyProtection="1">
      <alignment horizontal="right" vertical="center"/>
    </xf>
    <xf numFmtId="0" fontId="38" fillId="2" borderId="5"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7" borderId="6" xfId="0" applyFont="1" applyFill="1" applyBorder="1" applyAlignment="1" applyProtection="1">
      <alignment horizontal="left" vertical="center" wrapText="1"/>
    </xf>
    <xf numFmtId="0" fontId="38" fillId="7" borderId="7" xfId="0" applyFont="1" applyFill="1" applyBorder="1" applyAlignment="1" applyProtection="1">
      <alignment horizontal="left" vertical="center" wrapText="1"/>
    </xf>
    <xf numFmtId="0" fontId="27" fillId="0" borderId="11" xfId="0" applyFont="1" applyFill="1" applyBorder="1" applyAlignment="1" applyProtection="1">
      <alignment horizontal="left" vertical="top"/>
      <protection locked="0"/>
    </xf>
    <xf numFmtId="0" fontId="27" fillId="0" borderId="34" xfId="0" applyFont="1" applyFill="1" applyBorder="1" applyAlignment="1" applyProtection="1">
      <alignment horizontal="left" vertical="top"/>
      <protection locked="0"/>
    </xf>
    <xf numFmtId="0" fontId="27" fillId="0" borderId="9" xfId="0" applyFont="1" applyFill="1" applyBorder="1" applyAlignment="1" applyProtection="1">
      <alignment horizontal="left" vertical="top"/>
      <protection locked="0"/>
    </xf>
    <xf numFmtId="0" fontId="27" fillId="0" borderId="0" xfId="0" applyFont="1" applyFill="1" applyBorder="1" applyAlignment="1" applyProtection="1">
      <alignment horizontal="left" vertical="top"/>
      <protection locked="0"/>
    </xf>
    <xf numFmtId="0" fontId="27" fillId="0" borderId="1" xfId="0" applyFont="1" applyFill="1" applyBorder="1" applyAlignment="1" applyProtection="1">
      <alignment horizontal="left" vertical="top"/>
      <protection locked="0"/>
    </xf>
    <xf numFmtId="0" fontId="27" fillId="0" borderId="10" xfId="0" applyFont="1" applyFill="1" applyBorder="1" applyAlignment="1" applyProtection="1">
      <alignment horizontal="left" vertical="top"/>
      <protection locked="0"/>
    </xf>
    <xf numFmtId="0" fontId="27" fillId="0" borderId="33" xfId="0" applyFont="1" applyFill="1" applyBorder="1" applyAlignment="1" applyProtection="1">
      <alignment horizontal="left" vertical="top"/>
      <protection locked="0"/>
    </xf>
    <xf numFmtId="0" fontId="27" fillId="0" borderId="13" xfId="0" applyFont="1" applyFill="1" applyBorder="1" applyAlignment="1" applyProtection="1">
      <alignment horizontal="left" vertical="top"/>
      <protection locked="0"/>
    </xf>
    <xf numFmtId="0" fontId="37" fillId="9" borderId="20" xfId="0" applyFont="1" applyFill="1" applyBorder="1" applyAlignment="1" applyProtection="1">
      <alignment horizontal="right" vertical="center" wrapText="1"/>
    </xf>
    <xf numFmtId="0" fontId="37" fillId="9" borderId="25" xfId="0" applyFont="1" applyFill="1" applyBorder="1" applyAlignment="1" applyProtection="1">
      <alignment horizontal="right" vertical="center" wrapText="1"/>
    </xf>
    <xf numFmtId="0" fontId="38" fillId="2" borderId="5" xfId="0" applyFont="1" applyFill="1" applyBorder="1" applyAlignment="1" applyProtection="1">
      <alignment horizontal="center" vertical="center"/>
    </xf>
    <xf numFmtId="0" fontId="38" fillId="2" borderId="7" xfId="0" applyFont="1" applyFill="1" applyBorder="1" applyAlignment="1" applyProtection="1">
      <alignment horizontal="center" vertical="center"/>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19" fillId="0" borderId="46" xfId="0" applyFont="1" applyFill="1" applyBorder="1" applyAlignment="1" applyProtection="1">
      <alignment vertical="center" wrapText="1"/>
    </xf>
    <xf numFmtId="0" fontId="0" fillId="0" borderId="47" xfId="0" applyBorder="1" applyAlignment="1" applyProtection="1">
      <alignment vertical="center" wrapText="1"/>
    </xf>
    <xf numFmtId="0" fontId="10" fillId="0" borderId="43" xfId="0" applyFont="1" applyBorder="1" applyAlignment="1" applyProtection="1">
      <alignment vertical="center"/>
    </xf>
    <xf numFmtId="0" fontId="10" fillId="0" borderId="44" xfId="0" applyFont="1" applyBorder="1" applyAlignment="1" applyProtection="1">
      <alignment vertical="center"/>
    </xf>
    <xf numFmtId="0" fontId="10" fillId="0" borderId="64" xfId="0" applyFont="1" applyBorder="1" applyAlignment="1" applyProtection="1">
      <alignment vertical="center"/>
    </xf>
    <xf numFmtId="0" fontId="0" fillId="11" borderId="36" xfId="0" applyFill="1" applyBorder="1" applyAlignment="1" applyProtection="1">
      <alignment horizontal="left" vertical="top" wrapText="1"/>
    </xf>
    <xf numFmtId="0" fontId="0" fillId="11" borderId="41" xfId="0" applyFill="1" applyBorder="1" applyAlignment="1" applyProtection="1">
      <alignment horizontal="left" vertical="top" wrapText="1"/>
    </xf>
    <xf numFmtId="0" fontId="0" fillId="11" borderId="42" xfId="0" applyFill="1" applyBorder="1" applyAlignment="1" applyProtection="1">
      <alignment horizontal="left" vertical="top" wrapText="1"/>
    </xf>
    <xf numFmtId="0" fontId="29" fillId="0" borderId="8" xfId="0" applyFont="1" applyFill="1" applyBorder="1" applyAlignment="1" applyProtection="1">
      <alignment horizontal="center" vertical="top" wrapText="1"/>
    </xf>
    <xf numFmtId="0" fontId="29" fillId="0" borderId="11" xfId="0" applyFont="1" applyFill="1" applyBorder="1" applyAlignment="1" applyProtection="1">
      <alignment horizontal="center" vertical="top"/>
    </xf>
    <xf numFmtId="0" fontId="29" fillId="0" borderId="34" xfId="0" applyFont="1" applyFill="1" applyBorder="1" applyAlignment="1" applyProtection="1">
      <alignment horizontal="center" vertical="top"/>
    </xf>
    <xf numFmtId="0" fontId="39" fillId="5" borderId="27" xfId="0" applyFont="1" applyFill="1" applyBorder="1" applyAlignment="1" applyProtection="1">
      <alignment horizontal="left" vertical="center" wrapText="1"/>
      <protection locked="0"/>
    </xf>
    <xf numFmtId="0" fontId="39" fillId="5" borderId="28" xfId="0" applyFont="1" applyFill="1" applyBorder="1" applyAlignment="1" applyProtection="1">
      <alignment horizontal="left" vertical="center" wrapText="1"/>
      <protection locked="0"/>
    </xf>
    <xf numFmtId="0" fontId="25" fillId="0" borderId="8" xfId="0" applyFont="1" applyFill="1" applyBorder="1" applyAlignment="1" applyProtection="1">
      <alignment horizontal="center" wrapText="1"/>
    </xf>
    <xf numFmtId="0" fontId="25" fillId="0" borderId="11" xfId="0" applyFont="1" applyFill="1" applyBorder="1" applyAlignment="1" applyProtection="1">
      <alignment horizontal="center"/>
    </xf>
    <xf numFmtId="0" fontId="25" fillId="0" borderId="34" xfId="0" applyFont="1" applyFill="1" applyBorder="1" applyAlignment="1" applyProtection="1">
      <alignment horizontal="center"/>
    </xf>
    <xf numFmtId="0" fontId="29" fillId="0" borderId="10"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2" fillId="0" borderId="14" xfId="0" applyFont="1" applyFill="1" applyBorder="1" applyAlignment="1" applyProtection="1"/>
    <xf numFmtId="0" fontId="22" fillId="0" borderId="15" xfId="0" applyFont="1" applyFill="1" applyBorder="1" applyAlignment="1" applyProtection="1"/>
    <xf numFmtId="0" fontId="2" fillId="0" borderId="2" xfId="0" applyFont="1" applyFill="1" applyBorder="1" applyAlignment="1" applyProtection="1">
      <alignment vertical="center"/>
    </xf>
    <xf numFmtId="0" fontId="10" fillId="0" borderId="17" xfId="0" applyFont="1" applyFill="1" applyBorder="1" applyAlignment="1" applyProtection="1">
      <alignment vertical="center"/>
    </xf>
    <xf numFmtId="0" fontId="10" fillId="0" borderId="18" xfId="0" applyFont="1" applyBorder="1" applyAlignment="1" applyProtection="1">
      <alignment vertical="center"/>
    </xf>
    <xf numFmtId="0" fontId="10" fillId="0" borderId="3" xfId="0" applyFont="1" applyBorder="1" applyAlignment="1" applyProtection="1">
      <alignment vertical="center"/>
    </xf>
    <xf numFmtId="0" fontId="10" fillId="0" borderId="18" xfId="0" applyFont="1" applyFill="1" applyBorder="1" applyAlignment="1" applyProtection="1">
      <alignment vertical="center"/>
    </xf>
    <xf numFmtId="0" fontId="10" fillId="0" borderId="3" xfId="0" applyFont="1" applyFill="1" applyBorder="1" applyAlignment="1" applyProtection="1">
      <alignmen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22" fillId="0" borderId="5" xfId="0" applyFont="1" applyFill="1" applyBorder="1" applyAlignment="1" applyProtection="1">
      <alignment horizontal="left" vertical="top" wrapText="1"/>
    </xf>
    <xf numFmtId="0" fontId="22" fillId="0" borderId="6" xfId="0" applyFont="1" applyFill="1" applyBorder="1" applyAlignment="1" applyProtection="1">
      <alignment horizontal="left" vertical="top" wrapText="1"/>
    </xf>
    <xf numFmtId="0" fontId="22" fillId="0" borderId="20" xfId="0" applyFont="1" applyFill="1" applyBorder="1" applyAlignment="1" applyProtection="1">
      <alignment horizontal="left" vertical="center"/>
    </xf>
    <xf numFmtId="0" fontId="22" fillId="0" borderId="28" xfId="0" applyFont="1" applyFill="1" applyBorder="1" applyAlignment="1" applyProtection="1">
      <alignment horizontal="left" vertical="center"/>
    </xf>
    <xf numFmtId="0" fontId="22" fillId="0" borderId="20" xfId="0" applyFont="1" applyFill="1" applyBorder="1" applyAlignment="1" applyProtection="1">
      <alignment horizontal="left" vertical="center" wrapText="1"/>
    </xf>
    <xf numFmtId="0" fontId="22" fillId="0" borderId="28" xfId="0" applyFont="1" applyFill="1" applyBorder="1" applyAlignment="1" applyProtection="1">
      <alignment horizontal="left" vertical="center" wrapText="1"/>
    </xf>
    <xf numFmtId="0" fontId="39" fillId="5" borderId="25" xfId="0" applyFont="1" applyFill="1" applyBorder="1" applyAlignment="1" applyProtection="1">
      <alignment horizontal="left" vertical="center" wrapText="1"/>
      <protection locked="0"/>
    </xf>
    <xf numFmtId="0" fontId="2" fillId="11" borderId="20" xfId="0" applyFont="1" applyFill="1" applyBorder="1" applyAlignment="1" applyProtection="1">
      <alignment horizontal="left" vertical="center" wrapText="1"/>
    </xf>
    <xf numFmtId="0" fontId="2" fillId="11" borderId="28" xfId="0" applyFont="1" applyFill="1" applyBorder="1" applyAlignment="1" applyProtection="1">
      <alignment horizontal="left" vertical="center" wrapText="1"/>
    </xf>
    <xf numFmtId="0" fontId="2" fillId="11" borderId="25" xfId="0" applyFont="1" applyFill="1" applyBorder="1" applyAlignment="1" applyProtection="1">
      <alignment horizontal="left" vertical="center" wrapText="1"/>
    </xf>
    <xf numFmtId="0" fontId="3" fillId="11" borderId="20" xfId="0" applyFont="1" applyFill="1" applyBorder="1" applyAlignment="1" applyProtection="1">
      <alignment horizontal="left" vertical="center" wrapText="1"/>
    </xf>
    <xf numFmtId="0" fontId="3" fillId="11" borderId="28" xfId="0" applyFont="1" applyFill="1" applyBorder="1" applyAlignment="1" applyProtection="1">
      <alignment horizontal="left" vertical="center" wrapText="1"/>
    </xf>
    <xf numFmtId="0" fontId="3" fillId="11" borderId="25" xfId="0" applyFont="1" applyFill="1" applyBorder="1" applyAlignment="1" applyProtection="1">
      <alignment horizontal="left" vertical="center" wrapText="1"/>
    </xf>
    <xf numFmtId="0" fontId="3" fillId="11" borderId="37" xfId="0" applyFont="1" applyFill="1" applyBorder="1" applyAlignment="1" applyProtection="1">
      <alignment horizontal="left" vertical="center" wrapText="1"/>
    </xf>
    <xf numFmtId="0" fontId="3" fillId="11" borderId="29" xfId="0" applyFont="1" applyFill="1" applyBorder="1" applyAlignment="1" applyProtection="1">
      <alignment horizontal="left" vertical="center" wrapText="1"/>
    </xf>
    <xf numFmtId="0" fontId="3" fillId="11" borderId="30" xfId="0" applyFont="1" applyFill="1" applyBorder="1" applyAlignment="1" applyProtection="1">
      <alignment horizontal="left" vertical="center" wrapText="1"/>
    </xf>
    <xf numFmtId="0" fontId="2" fillId="11" borderId="14" xfId="0" applyFont="1" applyFill="1" applyBorder="1" applyAlignment="1" applyProtection="1">
      <alignment horizontal="left" vertical="center" wrapText="1"/>
    </xf>
    <xf numFmtId="0" fontId="2" fillId="11" borderId="15" xfId="0" applyFont="1" applyFill="1" applyBorder="1" applyAlignment="1" applyProtection="1">
      <alignment horizontal="left" vertical="center" wrapText="1"/>
    </xf>
    <xf numFmtId="0" fontId="2" fillId="11" borderId="16" xfId="0" applyFont="1" applyFill="1" applyBorder="1" applyAlignment="1" applyProtection="1">
      <alignment horizontal="left" vertical="center" wrapText="1"/>
    </xf>
    <xf numFmtId="0" fontId="31" fillId="3" borderId="5"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7" xfId="0" applyFont="1" applyFill="1" applyBorder="1" applyAlignment="1" applyProtection="1">
      <alignment horizontal="left" vertical="center"/>
    </xf>
    <xf numFmtId="0" fontId="10" fillId="0" borderId="38" xfId="0" applyFont="1" applyFill="1" applyBorder="1" applyAlignment="1" applyProtection="1">
      <alignment horizontal="left" vertical="top" wrapText="1"/>
    </xf>
    <xf numFmtId="0" fontId="10" fillId="0" borderId="39" xfId="0" applyFont="1" applyFill="1" applyBorder="1" applyAlignment="1" applyProtection="1">
      <alignment horizontal="left" vertical="top" wrapText="1"/>
    </xf>
    <xf numFmtId="0" fontId="10" fillId="0" borderId="34" xfId="0" applyFont="1" applyFill="1" applyBorder="1" applyAlignment="1" applyProtection="1">
      <alignment horizontal="left" vertical="top" wrapText="1"/>
    </xf>
    <xf numFmtId="0" fontId="22" fillId="11" borderId="18" xfId="0" applyFont="1" applyFill="1" applyBorder="1" applyAlignment="1" applyProtection="1">
      <alignment vertical="center"/>
    </xf>
    <xf numFmtId="0" fontId="22" fillId="11" borderId="3" xfId="0" applyFont="1" applyFill="1" applyBorder="1" applyAlignment="1" applyProtection="1">
      <alignment vertical="center"/>
    </xf>
    <xf numFmtId="0" fontId="22" fillId="11" borderId="27" xfId="0" applyFont="1" applyFill="1" applyBorder="1" applyAlignment="1" applyProtection="1">
      <alignment vertical="center"/>
    </xf>
    <xf numFmtId="0" fontId="10" fillId="11" borderId="20" xfId="0" applyFont="1" applyFill="1" applyBorder="1" applyAlignment="1" applyProtection="1">
      <alignment horizontal="left" vertical="center" wrapText="1"/>
    </xf>
    <xf numFmtId="0" fontId="10" fillId="11" borderId="28" xfId="0" applyFont="1" applyFill="1" applyBorder="1" applyAlignment="1" applyProtection="1">
      <alignment horizontal="left" vertical="center" wrapText="1"/>
    </xf>
    <xf numFmtId="0" fontId="29" fillId="11" borderId="11" xfId="0" applyFont="1" applyFill="1" applyBorder="1" applyAlignment="1" applyProtection="1">
      <alignment horizontal="center" vertical="center" wrapText="1"/>
    </xf>
    <xf numFmtId="0" fontId="29" fillId="11" borderId="34" xfId="0" applyFont="1" applyFill="1" applyBorder="1" applyAlignment="1" applyProtection="1">
      <alignment horizontal="center" vertical="center" wrapText="1"/>
    </xf>
    <xf numFmtId="0" fontId="25" fillId="11" borderId="10" xfId="0" applyFont="1" applyFill="1" applyBorder="1" applyAlignment="1" applyProtection="1">
      <alignment horizontal="center" vertical="center"/>
    </xf>
    <xf numFmtId="0" fontId="25" fillId="11" borderId="33" xfId="0" applyFont="1" applyFill="1" applyBorder="1" applyAlignment="1" applyProtection="1">
      <alignment horizontal="center" vertical="center"/>
    </xf>
    <xf numFmtId="0" fontId="25" fillId="11"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31" fillId="3" borderId="5" xfId="0" applyFont="1" applyFill="1" applyBorder="1" applyAlignment="1" applyProtection="1">
      <alignment horizontal="center" vertical="center"/>
    </xf>
    <xf numFmtId="0" fontId="31" fillId="3" borderId="6" xfId="0" applyFont="1" applyFill="1" applyBorder="1" applyAlignment="1" applyProtection="1">
      <alignment horizontal="center" vertical="center"/>
    </xf>
    <xf numFmtId="0" fontId="31" fillId="3" borderId="7" xfId="0" applyFont="1" applyFill="1" applyBorder="1" applyAlignment="1" applyProtection="1">
      <alignment horizontal="center" vertical="center"/>
    </xf>
    <xf numFmtId="0" fontId="10" fillId="0" borderId="5"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44" fillId="11" borderId="9" xfId="0" applyFont="1" applyFill="1" applyBorder="1" applyAlignment="1" applyProtection="1">
      <alignment horizontal="left" wrapText="1"/>
    </xf>
    <xf numFmtId="0" fontId="44" fillId="11" borderId="0" xfId="0" applyFont="1" applyFill="1" applyBorder="1" applyAlignment="1" applyProtection="1">
      <alignment horizontal="left" wrapText="1"/>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26" fillId="10" borderId="20" xfId="0" applyFont="1" applyFill="1" applyBorder="1" applyAlignment="1" applyProtection="1">
      <alignment horizontal="right" vertical="center" wrapText="1"/>
    </xf>
    <xf numFmtId="0" fontId="26" fillId="10" borderId="28" xfId="0" applyFont="1" applyFill="1" applyBorder="1" applyAlignment="1" applyProtection="1">
      <alignment horizontal="right" vertical="center" wrapText="1"/>
    </xf>
    <xf numFmtId="0" fontId="22" fillId="11" borderId="20" xfId="0" applyFont="1" applyFill="1" applyBorder="1" applyAlignment="1" applyProtection="1">
      <alignment horizontal="left" vertical="center"/>
    </xf>
    <xf numFmtId="0" fontId="22" fillId="11" borderId="28" xfId="0" applyFont="1" applyFill="1" applyBorder="1" applyAlignment="1" applyProtection="1">
      <alignment horizontal="left" vertical="center"/>
    </xf>
    <xf numFmtId="0" fontId="22" fillId="11" borderId="37" xfId="0" applyFont="1" applyFill="1" applyBorder="1" applyAlignment="1" applyProtection="1">
      <alignment horizontal="left" vertical="center" wrapText="1"/>
    </xf>
    <xf numFmtId="0" fontId="22" fillId="11" borderId="29"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wrapText="1"/>
    </xf>
    <xf numFmtId="0" fontId="10" fillId="0" borderId="40"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22" fillId="0" borderId="37" xfId="0" applyFont="1" applyFill="1" applyBorder="1" applyAlignment="1" applyProtection="1">
      <alignment horizontal="left" vertical="center" wrapText="1"/>
    </xf>
    <xf numFmtId="0" fontId="22" fillId="0" borderId="29"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3" fontId="7" fillId="5" borderId="4" xfId="2" applyNumberFormat="1" applyFont="1" applyFill="1" applyBorder="1" applyAlignment="1" applyProtection="1">
      <alignment horizontal="center" vertical="center"/>
      <protection locked="0"/>
    </xf>
  </cellXfs>
  <cellStyles count="5">
    <cellStyle name="Comma" xfId="1" builtinId="3"/>
    <cellStyle name="Currency" xfId="2" builtinId="4"/>
    <cellStyle name="Hyperlink" xfId="3" builtinId="8"/>
    <cellStyle name="Normal" xfId="0" builtinId="0"/>
    <cellStyle name="Percent" xfId="4" builtinId="5"/>
  </cellStyles>
  <dxfs count="5">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nhousing.gov/homeownership/buy-a-home---refinan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6"/>
  <sheetViews>
    <sheetView tabSelected="1" workbookViewId="0">
      <selection activeCell="C7" sqref="C7:F7"/>
    </sheetView>
  </sheetViews>
  <sheetFormatPr defaultColWidth="9.140625" defaultRowHeight="15" x14ac:dyDescent="0.25"/>
  <cols>
    <col min="1" max="1" width="4" style="312" customWidth="1"/>
    <col min="2" max="2" width="49.42578125" style="312" customWidth="1"/>
    <col min="3" max="3" width="7.28515625" style="312" customWidth="1"/>
    <col min="4" max="4" width="5.28515625" style="312" customWidth="1"/>
    <col min="5" max="5" width="45.5703125" style="312" customWidth="1"/>
    <col min="6" max="6" width="24.28515625" style="343" customWidth="1"/>
    <col min="7" max="7" width="3.7109375" style="312" customWidth="1"/>
    <col min="8" max="8" width="20.5703125" style="312" customWidth="1"/>
    <col min="9" max="12" width="9.140625" style="312" customWidth="1"/>
    <col min="13" max="16384" width="9.140625" style="312"/>
  </cols>
  <sheetData>
    <row r="1" spans="1:8" ht="70.900000000000006" customHeight="1" x14ac:dyDescent="0.25">
      <c r="A1" s="390" t="s">
        <v>226</v>
      </c>
      <c r="B1" s="391"/>
      <c r="C1" s="391"/>
      <c r="D1" s="391"/>
      <c r="E1" s="391"/>
      <c r="F1" s="392"/>
    </row>
    <row r="2" spans="1:8" ht="14.45" customHeight="1" x14ac:dyDescent="0.25">
      <c r="A2" s="399" t="s">
        <v>223</v>
      </c>
      <c r="B2" s="400"/>
      <c r="C2" s="400"/>
      <c r="D2" s="400"/>
      <c r="E2" s="400"/>
      <c r="F2" s="401"/>
    </row>
    <row r="3" spans="1:8" ht="14.45" customHeight="1" x14ac:dyDescent="0.25">
      <c r="A3" s="402"/>
      <c r="B3" s="403"/>
      <c r="C3" s="403"/>
      <c r="D3" s="403"/>
      <c r="E3" s="403"/>
      <c r="F3" s="404"/>
    </row>
    <row r="4" spans="1:8" ht="14.45" customHeight="1" x14ac:dyDescent="0.25">
      <c r="A4" s="402"/>
      <c r="B4" s="403"/>
      <c r="C4" s="403"/>
      <c r="D4" s="403"/>
      <c r="E4" s="403"/>
      <c r="F4" s="404"/>
    </row>
    <row r="5" spans="1:8" ht="114.75" customHeight="1" x14ac:dyDescent="0.25">
      <c r="A5" s="405"/>
      <c r="B5" s="406"/>
      <c r="C5" s="406"/>
      <c r="D5" s="406"/>
      <c r="E5" s="406"/>
      <c r="F5" s="407"/>
    </row>
    <row r="6" spans="1:8" ht="12" customHeight="1" x14ac:dyDescent="0.25">
      <c r="A6" s="313"/>
      <c r="B6" s="314"/>
      <c r="C6" s="314"/>
      <c r="D6" s="314"/>
      <c r="E6" s="314"/>
      <c r="F6" s="315"/>
    </row>
    <row r="7" spans="1:8" ht="16.899999999999999" customHeight="1" x14ac:dyDescent="0.25">
      <c r="A7" s="316"/>
      <c r="B7" s="303" t="s">
        <v>64</v>
      </c>
      <c r="C7" s="396"/>
      <c r="D7" s="397"/>
      <c r="E7" s="397"/>
      <c r="F7" s="398"/>
    </row>
    <row r="8" spans="1:8" ht="16.899999999999999" customHeight="1" x14ac:dyDescent="0.25">
      <c r="A8" s="316"/>
      <c r="B8" s="304" t="s">
        <v>66</v>
      </c>
      <c r="C8" s="396"/>
      <c r="D8" s="397"/>
      <c r="E8" s="397"/>
      <c r="F8" s="398"/>
    </row>
    <row r="9" spans="1:8" ht="16.899999999999999" customHeight="1" x14ac:dyDescent="0.25">
      <c r="A9" s="316"/>
      <c r="B9" s="302"/>
      <c r="C9" s="302"/>
      <c r="D9" s="302"/>
      <c r="E9" s="302"/>
      <c r="F9" s="317"/>
    </row>
    <row r="10" spans="1:8" ht="16.899999999999999" customHeight="1" x14ac:dyDescent="0.25">
      <c r="A10" s="316"/>
      <c r="B10" s="304" t="s">
        <v>183</v>
      </c>
      <c r="C10" s="396" t="s">
        <v>15</v>
      </c>
      <c r="D10" s="397"/>
      <c r="E10" s="397"/>
      <c r="F10" s="398"/>
    </row>
    <row r="11" spans="1:8" ht="16.899999999999999" customHeight="1" thickBot="1" x14ac:dyDescent="0.3">
      <c r="A11" s="316"/>
      <c r="B11" s="302"/>
      <c r="C11" s="302"/>
      <c r="D11" s="302"/>
      <c r="E11" s="302"/>
      <c r="F11" s="317"/>
    </row>
    <row r="12" spans="1:8" ht="31.15" customHeight="1" thickBot="1" x14ac:dyDescent="0.3">
      <c r="A12" s="318"/>
      <c r="B12" s="305" t="s">
        <v>169</v>
      </c>
      <c r="C12" s="393" t="s">
        <v>170</v>
      </c>
      <c r="D12" s="394"/>
      <c r="E12" s="395"/>
      <c r="F12" s="319" t="s">
        <v>181</v>
      </c>
    </row>
    <row r="13" spans="1:8" s="323" customFormat="1" ht="31.15" customHeight="1" thickBot="1" x14ac:dyDescent="0.3">
      <c r="A13" s="320" t="s">
        <v>171</v>
      </c>
      <c r="B13" s="306"/>
      <c r="C13" s="306"/>
      <c r="D13" s="306"/>
      <c r="E13" s="321"/>
      <c r="F13" s="322"/>
    </row>
    <row r="14" spans="1:8" ht="10.5" customHeight="1" thickBot="1" x14ac:dyDescent="0.3">
      <c r="A14" s="318"/>
      <c r="B14" s="307"/>
      <c r="C14" s="324"/>
      <c r="D14" s="324"/>
      <c r="E14" s="325"/>
      <c r="F14" s="281"/>
    </row>
    <row r="15" spans="1:8" ht="19.149999999999999" customHeight="1" x14ac:dyDescent="0.25">
      <c r="A15" s="318"/>
      <c r="B15" s="308" t="s">
        <v>68</v>
      </c>
      <c r="C15" s="427" t="s">
        <v>175</v>
      </c>
      <c r="D15" s="428"/>
      <c r="E15" s="429"/>
      <c r="F15" s="326">
        <f>'2 - Value Gap'!H26</f>
        <v>0</v>
      </c>
      <c r="G15" s="327" t="s">
        <v>178</v>
      </c>
      <c r="H15" s="328"/>
    </row>
    <row r="16" spans="1:8" ht="16.5" customHeight="1" x14ac:dyDescent="0.25">
      <c r="A16" s="318"/>
      <c r="B16" s="309"/>
      <c r="C16" s="428" t="s">
        <v>177</v>
      </c>
      <c r="D16" s="428"/>
      <c r="E16" s="429"/>
      <c r="F16" s="329">
        <f>'2 - Aff Gap'!F32</f>
        <v>0</v>
      </c>
      <c r="G16" s="330"/>
      <c r="H16" s="328"/>
    </row>
    <row r="17" spans="1:7" ht="16.5" customHeight="1" x14ac:dyDescent="0.25">
      <c r="A17" s="318"/>
      <c r="B17" s="310"/>
      <c r="C17" s="428" t="s">
        <v>180</v>
      </c>
      <c r="D17" s="428"/>
      <c r="E17" s="429"/>
      <c r="F17" s="329">
        <f>'2 - Aff Gap'!F37</f>
        <v>0</v>
      </c>
    </row>
    <row r="18" spans="1:7" ht="16.5" customHeight="1" x14ac:dyDescent="0.25">
      <c r="A18" s="318"/>
      <c r="B18" s="310"/>
      <c r="C18" s="432" t="s">
        <v>217</v>
      </c>
      <c r="D18" s="433"/>
      <c r="E18" s="434"/>
      <c r="F18" s="329">
        <f>'1 - Direct Costs'!G31</f>
        <v>0</v>
      </c>
      <c r="G18" s="369" t="str">
        <f>IF(F18&gt;99999,"Please check figures; the Direct Costs request amount must be less than $100,000. Reduce your Direct Cost request amount on the Project Info tabs.","")</f>
        <v/>
      </c>
    </row>
    <row r="19" spans="1:7" ht="16.5" customHeight="1" x14ac:dyDescent="0.25">
      <c r="A19" s="318"/>
      <c r="B19" s="310"/>
      <c r="C19" s="430" t="s">
        <v>172</v>
      </c>
      <c r="D19" s="430"/>
      <c r="E19" s="431"/>
      <c r="F19" s="279">
        <v>0</v>
      </c>
      <c r="G19" s="331" t="s">
        <v>186</v>
      </c>
    </row>
    <row r="20" spans="1:7" ht="16.149999999999999" customHeight="1" thickBot="1" x14ac:dyDescent="0.3">
      <c r="A20" s="318"/>
      <c r="B20" s="310"/>
      <c r="C20" s="428" t="s">
        <v>192</v>
      </c>
      <c r="D20" s="428"/>
      <c r="E20" s="429"/>
      <c r="F20" s="332">
        <f>('2 - Value Gap'!H14*'2 - Value Gap'!H25)</f>
        <v>0</v>
      </c>
      <c r="G20" s="331"/>
    </row>
    <row r="21" spans="1:7" ht="25.9" customHeight="1" thickBot="1" x14ac:dyDescent="0.3">
      <c r="A21" s="333"/>
      <c r="B21" s="311"/>
      <c r="C21" s="410" t="s">
        <v>182</v>
      </c>
      <c r="D21" s="410"/>
      <c r="E21" s="411"/>
      <c r="F21" s="280">
        <f>SUM(F15:F20)</f>
        <v>0</v>
      </c>
    </row>
    <row r="22" spans="1:7" ht="16.899999999999999" customHeight="1" x14ac:dyDescent="0.25">
      <c r="A22" s="318"/>
      <c r="B22" s="418" t="s">
        <v>187</v>
      </c>
      <c r="C22" s="419"/>
      <c r="D22" s="419"/>
      <c r="E22" s="420"/>
      <c r="F22" s="383">
        <f>'2 - Value Gap'!H25</f>
        <v>0</v>
      </c>
    </row>
    <row r="23" spans="1:7" ht="16.899999999999999" customHeight="1" x14ac:dyDescent="0.25">
      <c r="A23" s="318"/>
      <c r="B23" s="412" t="s">
        <v>188</v>
      </c>
      <c r="C23" s="413"/>
      <c r="D23" s="413"/>
      <c r="E23" s="414"/>
      <c r="F23" s="384">
        <f>'2 - Aff Gap'!F31</f>
        <v>0</v>
      </c>
    </row>
    <row r="24" spans="1:7" ht="16.899999999999999" customHeight="1" thickBot="1" x14ac:dyDescent="0.3">
      <c r="A24" s="318"/>
      <c r="B24" s="424" t="s">
        <v>224</v>
      </c>
      <c r="C24" s="425"/>
      <c r="D24" s="425"/>
      <c r="E24" s="426"/>
      <c r="F24" s="385">
        <f>'1 - Direct Costs'!G33</f>
        <v>0</v>
      </c>
    </row>
    <row r="25" spans="1:7" ht="12" customHeight="1" thickBot="1" x14ac:dyDescent="0.3">
      <c r="A25" s="318"/>
      <c r="B25" s="307"/>
      <c r="C25" s="307"/>
      <c r="D25" s="307"/>
      <c r="E25" s="334"/>
      <c r="F25" s="281"/>
    </row>
    <row r="26" spans="1:7" ht="31.15" customHeight="1" thickBot="1" x14ac:dyDescent="0.3">
      <c r="A26" s="421" t="s">
        <v>174</v>
      </c>
      <c r="B26" s="422"/>
      <c r="C26" s="422"/>
      <c r="D26" s="422"/>
      <c r="E26" s="422"/>
      <c r="F26" s="423"/>
    </row>
    <row r="27" spans="1:7" ht="19.149999999999999" customHeight="1" thickBot="1" x14ac:dyDescent="0.3">
      <c r="A27" s="318"/>
      <c r="B27" s="308" t="s">
        <v>193</v>
      </c>
      <c r="C27" s="408" t="s">
        <v>173</v>
      </c>
      <c r="D27" s="408"/>
      <c r="E27" s="409"/>
      <c r="F27" s="326">
        <f>('2 - Aff Gap'!F20*'2 - Aff Gap'!F31)</f>
        <v>0</v>
      </c>
    </row>
    <row r="28" spans="1:7" ht="25.15" customHeight="1" thickBot="1" x14ac:dyDescent="0.3">
      <c r="A28" s="318"/>
      <c r="B28" s="335"/>
      <c r="C28" s="410" t="s">
        <v>179</v>
      </c>
      <c r="D28" s="410"/>
      <c r="E28" s="411"/>
      <c r="F28" s="280">
        <f>SUM(F27)</f>
        <v>0</v>
      </c>
    </row>
    <row r="29" spans="1:7" ht="16.899999999999999" customHeight="1" x14ac:dyDescent="0.25">
      <c r="A29" s="318"/>
      <c r="B29" s="412" t="s">
        <v>189</v>
      </c>
      <c r="C29" s="413"/>
      <c r="D29" s="413"/>
      <c r="E29" s="414"/>
      <c r="F29" s="336">
        <f>(IF('2 - Aff Gap'!F20&gt;0,'2 - Aff Gap'!F31,0))</f>
        <v>0</v>
      </c>
    </row>
    <row r="30" spans="1:7" ht="10.5" customHeight="1" thickBot="1" x14ac:dyDescent="0.3">
      <c r="A30" s="318"/>
      <c r="B30" s="337"/>
      <c r="C30" s="337"/>
      <c r="D30" s="337"/>
      <c r="E30" s="337"/>
      <c r="F30" s="338"/>
    </row>
    <row r="31" spans="1:7" ht="31.15" customHeight="1" thickBot="1" x14ac:dyDescent="0.3">
      <c r="A31" s="415" t="s">
        <v>206</v>
      </c>
      <c r="B31" s="416"/>
      <c r="C31" s="416"/>
      <c r="D31" s="416"/>
      <c r="E31" s="417"/>
      <c r="F31" s="339">
        <f>F21+F28</f>
        <v>0</v>
      </c>
    </row>
    <row r="32" spans="1:7" ht="15.75" x14ac:dyDescent="0.25">
      <c r="A32" s="340"/>
      <c r="B32" s="341"/>
      <c r="C32" s="341"/>
      <c r="D32" s="341"/>
      <c r="E32" s="341"/>
      <c r="F32" s="342"/>
    </row>
    <row r="34" spans="5:5" hidden="1" x14ac:dyDescent="0.25">
      <c r="E34" s="312" t="s">
        <v>15</v>
      </c>
    </row>
    <row r="35" spans="5:5" hidden="1" x14ac:dyDescent="0.25">
      <c r="E35" s="312" t="s">
        <v>23</v>
      </c>
    </row>
    <row r="36" spans="5:5" hidden="1" x14ac:dyDescent="0.25">
      <c r="E36" s="312" t="s">
        <v>24</v>
      </c>
    </row>
  </sheetData>
  <sheetProtection algorithmName="SHA-512" hashValue="2W7215XTfRaOxOj6OOo+6qyZv8X1FJPISFvNepMyV7P3lQmo61+7ogovKzSaOVeL/2oMqO7V7zaq5Tmztbckaw==" saltValue="+jCnTrpSqiHbD0Ptr4bpFg==" spinCount="100000" sheet="1" objects="1" scenarios="1" selectLockedCells="1"/>
  <mergeCells count="21">
    <mergeCell ref="C21:E21"/>
    <mergeCell ref="C15:E15"/>
    <mergeCell ref="C16:E16"/>
    <mergeCell ref="C17:E17"/>
    <mergeCell ref="C19:E19"/>
    <mergeCell ref="C20:E20"/>
    <mergeCell ref="C18:E18"/>
    <mergeCell ref="C27:E27"/>
    <mergeCell ref="C28:E28"/>
    <mergeCell ref="B29:E29"/>
    <mergeCell ref="A31:E31"/>
    <mergeCell ref="B22:E22"/>
    <mergeCell ref="B23:E23"/>
    <mergeCell ref="A26:F26"/>
    <mergeCell ref="B24:E24"/>
    <mergeCell ref="A1:F1"/>
    <mergeCell ref="C12:E12"/>
    <mergeCell ref="C10:F10"/>
    <mergeCell ref="C7:F7"/>
    <mergeCell ref="C8:F8"/>
    <mergeCell ref="A2:F5"/>
  </mergeCells>
  <dataValidations count="2">
    <dataValidation type="list" allowBlank="1" showInputMessage="1" showErrorMessage="1" sqref="C10:F10" xr:uid="{856D1D84-0F8A-4DCC-A2F6-6C45326195E1}">
      <formula1>$E$34:$E$36</formula1>
    </dataValidation>
    <dataValidation allowBlank="1" showInputMessage="1" showErrorMessage="1" errorTitle="REQUEST AMOUNT TOO HIGH" sqref="F18" xr:uid="{A04D4013-A5CD-4A5E-AE73-B685C7484E7D}"/>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D38"/>
  <sheetViews>
    <sheetView zoomScaleNormal="100" workbookViewId="0">
      <selection activeCell="D11" sqref="D11"/>
    </sheetView>
  </sheetViews>
  <sheetFormatPr defaultColWidth="9.140625" defaultRowHeight="12.75" x14ac:dyDescent="0.25"/>
  <cols>
    <col min="1" max="1" width="21.140625" style="107" customWidth="1"/>
    <col min="2" max="2" width="17.7109375" style="107" customWidth="1"/>
    <col min="3" max="3" width="17.85546875" style="107" customWidth="1"/>
    <col min="4" max="4" width="17.85546875" style="190" customWidth="1"/>
    <col min="5" max="5" width="4" style="107" customWidth="1"/>
    <col min="6" max="6" width="18.140625" style="107" customWidth="1"/>
    <col min="7" max="7" width="32.28515625" style="107" customWidth="1"/>
    <col min="8" max="8" width="17.85546875" style="107" customWidth="1"/>
    <col min="9" max="9" width="76.42578125" style="107" bestFit="1" customWidth="1"/>
    <col min="10" max="10" width="9.140625" style="107" customWidth="1"/>
    <col min="11" max="16384" width="9.140625" style="107"/>
  </cols>
  <sheetData>
    <row r="1" spans="1:30" ht="25.15" customHeight="1" thickBot="1" x14ac:dyDescent="0.3">
      <c r="A1" s="435" t="s">
        <v>225</v>
      </c>
      <c r="B1" s="435"/>
      <c r="C1" s="435"/>
      <c r="D1" s="435"/>
      <c r="E1" s="435"/>
      <c r="F1" s="435"/>
      <c r="G1" s="435"/>
      <c r="H1" s="435"/>
    </row>
    <row r="2" spans="1:30" ht="18.75" customHeight="1" x14ac:dyDescent="0.25">
      <c r="A2" s="204" t="s">
        <v>64</v>
      </c>
      <c r="B2" s="445">
        <f>SUMMARY!C7</f>
        <v>0</v>
      </c>
      <c r="C2" s="446"/>
      <c r="D2" s="446"/>
      <c r="E2" s="147"/>
      <c r="F2" s="204" t="s">
        <v>65</v>
      </c>
      <c r="G2" s="447" t="s">
        <v>68</v>
      </c>
      <c r="H2" s="448"/>
      <c r="I2" s="148"/>
      <c r="K2" s="109"/>
      <c r="L2" s="109"/>
      <c r="M2" s="109"/>
      <c r="N2" s="109"/>
      <c r="O2" s="109"/>
      <c r="P2" s="109"/>
      <c r="Q2" s="109"/>
      <c r="R2" s="109"/>
      <c r="S2" s="109"/>
      <c r="T2" s="109"/>
      <c r="U2" s="109"/>
      <c r="V2" s="109"/>
      <c r="W2" s="109"/>
      <c r="X2" s="109"/>
      <c r="Y2" s="109"/>
      <c r="Z2" s="109"/>
      <c r="AA2" s="109"/>
      <c r="AB2" s="109"/>
      <c r="AC2" s="109"/>
      <c r="AD2" s="109"/>
    </row>
    <row r="3" spans="1:30" ht="18.75" customHeight="1" thickBot="1" x14ac:dyDescent="0.3">
      <c r="A3" s="205" t="s">
        <v>66</v>
      </c>
      <c r="B3" s="449">
        <f>SUMMARY!C8</f>
        <v>0</v>
      </c>
      <c r="C3" s="450"/>
      <c r="D3" s="450"/>
      <c r="E3" s="149"/>
      <c r="F3" s="287" t="s">
        <v>67</v>
      </c>
      <c r="G3" s="449">
        <f>'1 - Direct Costs'!B7</f>
        <v>0</v>
      </c>
      <c r="H3" s="451"/>
      <c r="I3" s="150"/>
      <c r="K3" s="109"/>
      <c r="L3" s="109"/>
      <c r="M3" s="109"/>
      <c r="N3" s="109"/>
      <c r="O3" s="109"/>
      <c r="P3" s="109"/>
      <c r="Q3" s="109"/>
      <c r="R3" s="109"/>
      <c r="S3" s="109"/>
      <c r="T3" s="109"/>
      <c r="U3" s="109"/>
      <c r="V3" s="109"/>
      <c r="W3" s="109"/>
      <c r="X3" s="109"/>
      <c r="Y3" s="109"/>
      <c r="Z3" s="109"/>
      <c r="AA3" s="109"/>
      <c r="AB3" s="109"/>
      <c r="AC3" s="109"/>
      <c r="AD3" s="109"/>
    </row>
    <row r="4" spans="1:30" s="112" customFormat="1" ht="18.75" customHeight="1" thickBot="1" x14ac:dyDescent="0.3">
      <c r="A4" s="151"/>
      <c r="B4" s="152"/>
      <c r="C4" s="152"/>
      <c r="D4" s="153"/>
      <c r="E4" s="149"/>
      <c r="F4" s="154"/>
      <c r="G4" s="152"/>
      <c r="H4" s="152"/>
      <c r="I4" s="150"/>
      <c r="K4" s="155"/>
      <c r="L4" s="155"/>
      <c r="M4" s="155"/>
      <c r="N4" s="155"/>
      <c r="O4" s="155"/>
      <c r="P4" s="155"/>
      <c r="Q4" s="155"/>
      <c r="R4" s="155"/>
      <c r="S4" s="155"/>
      <c r="T4" s="155"/>
      <c r="U4" s="155"/>
      <c r="V4" s="155"/>
      <c r="W4" s="155"/>
      <c r="X4" s="155"/>
      <c r="Y4" s="155"/>
      <c r="Z4" s="155"/>
      <c r="AA4" s="155"/>
      <c r="AB4" s="155"/>
      <c r="AC4" s="155"/>
      <c r="AD4" s="155"/>
    </row>
    <row r="5" spans="1:30" s="112" customFormat="1" ht="18.75" customHeight="1" thickBot="1" x14ac:dyDescent="0.3">
      <c r="A5" s="452" t="s">
        <v>69</v>
      </c>
      <c r="B5" s="453"/>
      <c r="C5" s="147"/>
      <c r="D5" s="147"/>
      <c r="E5" s="149"/>
      <c r="I5" s="150"/>
      <c r="K5" s="155"/>
      <c r="L5" s="155"/>
      <c r="M5" s="155"/>
      <c r="N5" s="155"/>
      <c r="O5" s="155"/>
      <c r="P5" s="155"/>
      <c r="Q5" s="155"/>
      <c r="R5" s="155"/>
      <c r="S5" s="155"/>
      <c r="T5" s="155"/>
      <c r="U5" s="155"/>
      <c r="V5" s="155"/>
      <c r="W5" s="155"/>
      <c r="X5" s="155"/>
      <c r="Y5" s="155"/>
      <c r="Z5" s="155"/>
      <c r="AA5" s="155"/>
      <c r="AB5" s="155"/>
      <c r="AC5" s="155"/>
      <c r="AD5" s="155"/>
    </row>
    <row r="6" spans="1:30" s="112" customFormat="1" ht="19.149999999999999" customHeight="1" x14ac:dyDescent="0.25">
      <c r="A6" s="386" t="s">
        <v>230</v>
      </c>
      <c r="B6" s="387">
        <f>D13</f>
        <v>0</v>
      </c>
      <c r="C6" s="370"/>
      <c r="D6" s="370"/>
      <c r="E6" s="149"/>
      <c r="I6" s="150"/>
      <c r="K6" s="155"/>
      <c r="L6" s="155"/>
      <c r="M6" s="155"/>
      <c r="N6" s="155"/>
      <c r="O6" s="155"/>
      <c r="P6" s="155"/>
      <c r="Q6" s="155"/>
      <c r="R6" s="155"/>
      <c r="S6" s="155"/>
      <c r="T6" s="155"/>
      <c r="U6" s="155"/>
      <c r="V6" s="155"/>
      <c r="W6" s="155"/>
      <c r="X6" s="155"/>
      <c r="Y6" s="155"/>
      <c r="Z6" s="155"/>
      <c r="AA6" s="155"/>
      <c r="AB6" s="155"/>
      <c r="AC6" s="155"/>
      <c r="AD6" s="155"/>
    </row>
    <row r="7" spans="1:30" s="112" customFormat="1" ht="19.149999999999999" customHeight="1" thickBot="1" x14ac:dyDescent="0.3">
      <c r="A7" s="388" t="s">
        <v>231</v>
      </c>
      <c r="B7" s="389">
        <f>'1 - Direct Costs'!G33</f>
        <v>0</v>
      </c>
      <c r="C7" s="370"/>
      <c r="D7" s="370"/>
      <c r="E7" s="149"/>
      <c r="I7" s="150"/>
      <c r="K7" s="155"/>
      <c r="L7" s="155"/>
      <c r="M7" s="155"/>
      <c r="N7" s="155"/>
      <c r="O7" s="155"/>
      <c r="P7" s="155"/>
      <c r="Q7" s="155"/>
      <c r="R7" s="155"/>
      <c r="S7" s="155"/>
      <c r="T7" s="155"/>
      <c r="U7" s="155"/>
      <c r="V7" s="155"/>
      <c r="W7" s="155"/>
      <c r="X7" s="155"/>
      <c r="Y7" s="155"/>
      <c r="Z7" s="155"/>
      <c r="AA7" s="155"/>
      <c r="AB7" s="155"/>
      <c r="AC7" s="155"/>
      <c r="AD7" s="155"/>
    </row>
    <row r="8" spans="1:30" s="112" customFormat="1" ht="18.75" customHeight="1" thickBot="1" x14ac:dyDescent="0.3">
      <c r="A8" s="151"/>
      <c r="B8" s="152"/>
      <c r="C8" s="152"/>
      <c r="D8" s="153"/>
      <c r="E8" s="149"/>
      <c r="I8" s="150"/>
      <c r="K8" s="155"/>
      <c r="L8" s="155"/>
      <c r="M8" s="155"/>
      <c r="N8" s="155"/>
      <c r="O8" s="155"/>
      <c r="P8" s="155"/>
      <c r="Q8" s="155"/>
      <c r="R8" s="155"/>
      <c r="S8" s="155"/>
      <c r="T8" s="155"/>
      <c r="U8" s="155"/>
      <c r="V8" s="155"/>
      <c r="W8" s="155"/>
      <c r="X8" s="155"/>
      <c r="Y8" s="155"/>
      <c r="Z8" s="155"/>
      <c r="AA8" s="155"/>
      <c r="AB8" s="155"/>
      <c r="AC8" s="155"/>
      <c r="AD8" s="155"/>
    </row>
    <row r="9" spans="1:30" s="112" customFormat="1" ht="18.75" customHeight="1" thickBot="1" x14ac:dyDescent="0.3">
      <c r="A9" s="233" t="s">
        <v>222</v>
      </c>
      <c r="B9" s="379"/>
      <c r="C9" s="163" t="s">
        <v>70</v>
      </c>
      <c r="D9" s="164" t="s">
        <v>71</v>
      </c>
      <c r="E9" s="149"/>
      <c r="F9" s="436" t="s">
        <v>218</v>
      </c>
      <c r="G9" s="437"/>
      <c r="H9" s="438"/>
      <c r="I9" s="150"/>
      <c r="J9" s="155"/>
      <c r="K9" s="155"/>
      <c r="L9" s="155"/>
      <c r="M9" s="155"/>
      <c r="N9" s="155"/>
      <c r="O9" s="155"/>
      <c r="P9" s="155"/>
      <c r="Q9" s="155"/>
      <c r="R9" s="155"/>
      <c r="S9" s="155"/>
      <c r="T9" s="155"/>
      <c r="U9" s="155"/>
      <c r="V9" s="155"/>
      <c r="W9" s="155"/>
      <c r="X9" s="155"/>
      <c r="Y9" s="155"/>
      <c r="Z9" s="155"/>
      <c r="AA9" s="155"/>
      <c r="AB9" s="155"/>
      <c r="AC9" s="155"/>
      <c r="AD9" s="155"/>
    </row>
    <row r="10" spans="1:30" s="112" customFormat="1" ht="18.75" customHeight="1" x14ac:dyDescent="0.25">
      <c r="A10" s="225" t="s">
        <v>211</v>
      </c>
      <c r="B10" s="174"/>
      <c r="C10" s="201">
        <f>'1 - Direct Costs'!G28</f>
        <v>0</v>
      </c>
      <c r="D10" s="345">
        <v>0</v>
      </c>
      <c r="E10" s="149"/>
      <c r="F10" s="439"/>
      <c r="G10" s="440"/>
      <c r="H10" s="441"/>
      <c r="I10" s="150"/>
      <c r="J10" s="155"/>
      <c r="K10" s="155"/>
      <c r="L10" s="155"/>
      <c r="M10" s="155"/>
      <c r="N10" s="155"/>
      <c r="O10" s="155"/>
      <c r="P10" s="155"/>
      <c r="Q10" s="155"/>
      <c r="R10" s="155"/>
      <c r="S10" s="155"/>
      <c r="T10" s="155"/>
      <c r="U10" s="155"/>
      <c r="V10" s="155"/>
      <c r="W10" s="155"/>
      <c r="X10" s="155"/>
      <c r="Y10" s="155"/>
      <c r="Z10" s="155"/>
      <c r="AA10" s="155"/>
      <c r="AB10" s="155"/>
      <c r="AC10" s="155"/>
      <c r="AD10" s="155"/>
    </row>
    <row r="11" spans="1:30" s="112" customFormat="1" ht="18.75" customHeight="1" x14ac:dyDescent="0.25">
      <c r="A11" s="234" t="s">
        <v>212</v>
      </c>
      <c r="B11" s="237"/>
      <c r="C11" s="211">
        <f>'1 - Direct Costs'!G29</f>
        <v>0</v>
      </c>
      <c r="D11" s="346">
        <v>0</v>
      </c>
      <c r="E11" s="149"/>
      <c r="F11" s="439"/>
      <c r="G11" s="440"/>
      <c r="H11" s="441"/>
      <c r="I11" s="150"/>
      <c r="J11" s="155"/>
      <c r="K11" s="155"/>
      <c r="L11" s="155"/>
      <c r="M11" s="155"/>
      <c r="N11" s="155"/>
      <c r="O11" s="155"/>
      <c r="P11" s="155"/>
      <c r="Q11" s="155"/>
      <c r="R11" s="155"/>
      <c r="S11" s="155"/>
      <c r="T11" s="155"/>
      <c r="U11" s="155"/>
      <c r="V11" s="155"/>
      <c r="W11" s="155"/>
      <c r="X11" s="155"/>
      <c r="Y11" s="155"/>
      <c r="Z11" s="155"/>
      <c r="AA11" s="155"/>
      <c r="AB11" s="155"/>
      <c r="AC11" s="155"/>
      <c r="AD11" s="155"/>
    </row>
    <row r="12" spans="1:30" s="112" customFormat="1" ht="18" customHeight="1" thickBot="1" x14ac:dyDescent="0.3">
      <c r="A12" s="234" t="s">
        <v>214</v>
      </c>
      <c r="B12" s="237"/>
      <c r="C12" s="161">
        <f>'1 - Direct Costs'!G30</f>
        <v>0</v>
      </c>
      <c r="D12" s="346">
        <v>0</v>
      </c>
      <c r="E12" s="149"/>
      <c r="F12" s="439"/>
      <c r="G12" s="440"/>
      <c r="H12" s="441"/>
      <c r="I12" s="150"/>
      <c r="J12" s="155"/>
      <c r="K12" s="155"/>
      <c r="L12" s="155"/>
      <c r="M12" s="155"/>
      <c r="N12" s="155"/>
      <c r="O12" s="155"/>
      <c r="P12" s="155"/>
      <c r="Q12" s="155"/>
      <c r="R12" s="155"/>
      <c r="S12" s="155"/>
      <c r="T12" s="155"/>
      <c r="U12" s="155"/>
      <c r="V12" s="155"/>
      <c r="W12" s="155"/>
      <c r="X12" s="155"/>
      <c r="Y12" s="155"/>
      <c r="Z12" s="155"/>
      <c r="AA12" s="155"/>
      <c r="AB12" s="155"/>
      <c r="AC12" s="155"/>
      <c r="AD12" s="155"/>
    </row>
    <row r="13" spans="1:30" s="109" customFormat="1" ht="17.45" customHeight="1" thickBot="1" x14ac:dyDescent="0.3">
      <c r="A13" s="235" t="s">
        <v>221</v>
      </c>
      <c r="B13" s="89"/>
      <c r="C13" s="91">
        <f>SUM(C10:C12)</f>
        <v>0</v>
      </c>
      <c r="D13" s="90">
        <f>SUM(D10:D12)</f>
        <v>0</v>
      </c>
      <c r="E13" s="152"/>
      <c r="F13" s="442"/>
      <c r="G13" s="443"/>
      <c r="H13" s="444"/>
      <c r="I13" s="152"/>
      <c r="T13" s="167"/>
      <c r="U13" s="167"/>
      <c r="V13" s="167"/>
      <c r="W13" s="167"/>
      <c r="X13" s="167"/>
      <c r="Y13" s="167"/>
      <c r="Z13" s="167"/>
      <c r="AA13" s="167"/>
      <c r="AB13" s="167"/>
      <c r="AC13" s="167"/>
    </row>
    <row r="14" spans="1:30" ht="18.75" customHeight="1" thickBot="1" x14ac:dyDescent="0.3">
      <c r="D14" s="107"/>
      <c r="F14" s="109"/>
      <c r="G14" s="376"/>
      <c r="H14" s="376"/>
    </row>
    <row r="15" spans="1:30" ht="18.75" customHeight="1" thickBot="1" x14ac:dyDescent="0.3">
      <c r="A15" s="248" t="s">
        <v>146</v>
      </c>
      <c r="B15" s="367" t="s">
        <v>91</v>
      </c>
      <c r="C15" s="367" t="s">
        <v>92</v>
      </c>
      <c r="D15" s="368" t="s">
        <v>80</v>
      </c>
      <c r="E15" s="377"/>
      <c r="F15" s="376"/>
      <c r="G15" s="376"/>
      <c r="H15" s="376"/>
    </row>
    <row r="16" spans="1:30" ht="18" customHeight="1" x14ac:dyDescent="0.25">
      <c r="A16" s="182" t="str">
        <f>'1 - Leverage'!B7</f>
        <v>Click to Enter</v>
      </c>
      <c r="B16" s="183">
        <f>'1 - Leverage'!D7</f>
        <v>0</v>
      </c>
      <c r="C16" s="184" t="str">
        <f>'1 - Leverage'!A7</f>
        <v>Click to Enter</v>
      </c>
      <c r="D16" s="185" t="str">
        <f>'1 - Leverage'!E7</f>
        <v>Click to Enter</v>
      </c>
      <c r="E16" s="377"/>
      <c r="F16" s="376"/>
      <c r="G16" s="376"/>
      <c r="H16" s="376"/>
    </row>
    <row r="17" spans="1:9" ht="18" customHeight="1" x14ac:dyDescent="0.25">
      <c r="A17" s="186" t="str">
        <f>'1 - Leverage'!B8</f>
        <v>Click to Enter</v>
      </c>
      <c r="B17" s="187">
        <f>'1 - Leverage'!D8</f>
        <v>0</v>
      </c>
      <c r="C17" s="188" t="str">
        <f>'1 - Leverage'!A8</f>
        <v>Click to Enter</v>
      </c>
      <c r="D17" s="189" t="str">
        <f>'1 - Leverage'!E8</f>
        <v>Click to Enter</v>
      </c>
      <c r="E17" s="377"/>
      <c r="F17" s="376"/>
      <c r="G17" s="376"/>
      <c r="H17" s="376"/>
    </row>
    <row r="18" spans="1:9" ht="18" customHeight="1" x14ac:dyDescent="0.25">
      <c r="A18" s="186" t="str">
        <f>'1 - Leverage'!B9</f>
        <v>Click to Enter</v>
      </c>
      <c r="B18" s="187">
        <f>'1 - Leverage'!D9</f>
        <v>0</v>
      </c>
      <c r="C18" s="188" t="str">
        <f>'1 - Leverage'!A9</f>
        <v>Click to Enter</v>
      </c>
      <c r="D18" s="189" t="str">
        <f>'1 - Leverage'!E9</f>
        <v>Click to Enter</v>
      </c>
      <c r="E18" s="377"/>
      <c r="F18" s="376"/>
      <c r="G18" s="376"/>
      <c r="H18" s="376"/>
    </row>
    <row r="19" spans="1:9" ht="18" customHeight="1" x14ac:dyDescent="0.25">
      <c r="A19" s="186" t="str">
        <f>'1 - Leverage'!B10</f>
        <v>Click to Enter</v>
      </c>
      <c r="B19" s="187">
        <f>'1 - Leverage'!D10</f>
        <v>0</v>
      </c>
      <c r="C19" s="188" t="str">
        <f>'1 - Leverage'!A10</f>
        <v>Click to Enter</v>
      </c>
      <c r="D19" s="189" t="str">
        <f>'1 - Leverage'!E10</f>
        <v>Click to Enter</v>
      </c>
      <c r="E19" s="377"/>
      <c r="F19" s="376"/>
      <c r="G19" s="376"/>
      <c r="H19" s="376"/>
    </row>
    <row r="20" spans="1:9" ht="18" customHeight="1" x14ac:dyDescent="0.25">
      <c r="A20" s="186" t="str">
        <f>'1 - Leverage'!B11</f>
        <v>Click to Enter</v>
      </c>
      <c r="B20" s="187">
        <f>'1 - Leverage'!D11</f>
        <v>0</v>
      </c>
      <c r="C20" s="188" t="str">
        <f>'1 - Leverage'!A11</f>
        <v>Click to Enter</v>
      </c>
      <c r="D20" s="189" t="str">
        <f>'1 - Leverage'!E11</f>
        <v>Click to Enter</v>
      </c>
      <c r="E20" s="377"/>
      <c r="F20" s="376"/>
      <c r="G20" s="376"/>
      <c r="H20" s="376"/>
    </row>
    <row r="21" spans="1:9" ht="18" customHeight="1" x14ac:dyDescent="0.25">
      <c r="A21" s="186" t="str">
        <f>'1 - Leverage'!B12</f>
        <v>Click to Enter</v>
      </c>
      <c r="B21" s="187">
        <f>'1 - Leverage'!D12</f>
        <v>0</v>
      </c>
      <c r="C21" s="188" t="str">
        <f>'1 - Leverage'!A12</f>
        <v>Click to Enter</v>
      </c>
      <c r="D21" s="189" t="str">
        <f>'1 - Leverage'!E12</f>
        <v>Click to Enter</v>
      </c>
      <c r="E21" s="377"/>
      <c r="F21" s="376"/>
      <c r="G21" s="376"/>
      <c r="H21" s="376"/>
    </row>
    <row r="22" spans="1:9" ht="19.899999999999999" customHeight="1" x14ac:dyDescent="0.25">
      <c r="A22" s="186" t="str">
        <f>'1 - Leverage'!B13</f>
        <v>Click to Enter</v>
      </c>
      <c r="B22" s="187">
        <f>'1 - Leverage'!D13</f>
        <v>0</v>
      </c>
      <c r="C22" s="188" t="str">
        <f>'1 - Leverage'!A13</f>
        <v>Click to Enter</v>
      </c>
      <c r="D22" s="189" t="str">
        <f>'1 - Leverage'!E13</f>
        <v>Click to Enter</v>
      </c>
      <c r="E22" s="378"/>
      <c r="F22" s="378"/>
      <c r="G22" s="378"/>
      <c r="H22" s="378"/>
    </row>
    <row r="23" spans="1:9" ht="18.75" customHeight="1" x14ac:dyDescent="0.25">
      <c r="A23" s="186" t="str">
        <f>'1 - Leverage'!B14</f>
        <v>Click to Enter</v>
      </c>
      <c r="B23" s="187">
        <f>'1 - Leverage'!D14</f>
        <v>0</v>
      </c>
      <c r="C23" s="188" t="str">
        <f>'1 - Leverage'!A14</f>
        <v>Click to Enter</v>
      </c>
      <c r="D23" s="189" t="str">
        <f>'1 - Leverage'!E14</f>
        <v>Click to Enter</v>
      </c>
      <c r="E23" s="378"/>
      <c r="F23" s="378"/>
      <c r="G23" s="378"/>
      <c r="H23" s="378"/>
    </row>
    <row r="24" spans="1:9" ht="18.75" customHeight="1" x14ac:dyDescent="0.25">
      <c r="A24" s="186" t="str">
        <f>'1 - Leverage'!B15</f>
        <v>Click to Enter</v>
      </c>
      <c r="B24" s="187">
        <f>'1 - Leverage'!D15</f>
        <v>0</v>
      </c>
      <c r="C24" s="188" t="str">
        <f>'1 - Leverage'!A15</f>
        <v>Click to Enter</v>
      </c>
      <c r="D24" s="189" t="str">
        <f>'1 - Leverage'!E15</f>
        <v>Click to Enter</v>
      </c>
      <c r="E24" s="372"/>
      <c r="F24" s="373"/>
      <c r="G24" s="206"/>
    </row>
    <row r="25" spans="1:9" ht="18.75" customHeight="1" x14ac:dyDescent="0.25">
      <c r="A25" s="186" t="str">
        <f>'1 - Leverage'!B16</f>
        <v>Click to Enter</v>
      </c>
      <c r="B25" s="187">
        <f>'1 - Leverage'!D16</f>
        <v>0</v>
      </c>
      <c r="C25" s="188" t="str">
        <f>'1 - Leverage'!A16</f>
        <v>Click to Enter</v>
      </c>
      <c r="D25" s="189" t="str">
        <f>'1 - Leverage'!E16</f>
        <v>Click to Enter</v>
      </c>
      <c r="E25" s="374"/>
      <c r="F25" s="375"/>
      <c r="G25" s="181"/>
    </row>
    <row r="26" spans="1:9" ht="18.75" customHeight="1" x14ac:dyDescent="0.25">
      <c r="A26" s="186" t="str">
        <f>'1 - Leverage'!B17</f>
        <v>Click to Enter</v>
      </c>
      <c r="B26" s="187">
        <f>'1 - Leverage'!D17</f>
        <v>0</v>
      </c>
      <c r="C26" s="188" t="str">
        <f>'1 - Leverage'!A17</f>
        <v>Click to Enter</v>
      </c>
      <c r="D26" s="189" t="str">
        <f>'1 - Leverage'!E17</f>
        <v>Click to Enter</v>
      </c>
      <c r="E26" s="374"/>
      <c r="F26" s="375"/>
      <c r="G26" s="181"/>
    </row>
    <row r="27" spans="1:9" s="169" customFormat="1" ht="18.75" customHeight="1" x14ac:dyDescent="0.25">
      <c r="A27" s="186" t="str">
        <f>'1 - Leverage'!B18</f>
        <v>Click to Enter</v>
      </c>
      <c r="B27" s="187">
        <f>'1 - Leverage'!D18</f>
        <v>0</v>
      </c>
      <c r="C27" s="188" t="str">
        <f>'1 - Leverage'!A18</f>
        <v>Click to Enter</v>
      </c>
      <c r="D27" s="189" t="str">
        <f>'1 - Leverage'!E18</f>
        <v>Click to Enter</v>
      </c>
      <c r="E27" s="372"/>
      <c r="F27" s="373"/>
      <c r="G27" s="371"/>
      <c r="I27" s="180"/>
    </row>
    <row r="28" spans="1:9" ht="18.75" customHeight="1" x14ac:dyDescent="0.25">
      <c r="A28" s="186" t="str">
        <f>'1 - Leverage'!B19</f>
        <v>Click to Enter</v>
      </c>
      <c r="B28" s="187">
        <f>'1 - Leverage'!D19</f>
        <v>0</v>
      </c>
      <c r="C28" s="188" t="str">
        <f>'1 - Leverage'!A19</f>
        <v>Click to Enter</v>
      </c>
      <c r="D28" s="189" t="str">
        <f>'1 - Leverage'!E19</f>
        <v>Click to Enter</v>
      </c>
      <c r="E28" s="109"/>
      <c r="I28" s="181"/>
    </row>
    <row r="29" spans="1:9" ht="18.75" customHeight="1" x14ac:dyDescent="0.25">
      <c r="D29" s="107"/>
      <c r="E29" s="109"/>
      <c r="I29" s="181"/>
    </row>
    <row r="30" spans="1:9" ht="18.75" customHeight="1" x14ac:dyDescent="0.25">
      <c r="D30" s="107"/>
      <c r="E30" s="109"/>
      <c r="I30" s="181"/>
    </row>
    <row r="31" spans="1:9" ht="18.75" customHeight="1" x14ac:dyDescent="0.25">
      <c r="D31" s="107"/>
      <c r="E31" s="109"/>
      <c r="I31" s="181"/>
    </row>
    <row r="32" spans="1:9" ht="18.75" customHeight="1" x14ac:dyDescent="0.25">
      <c r="D32" s="107"/>
      <c r="E32" s="109"/>
    </row>
    <row r="33" spans="5:5" ht="18.75" customHeight="1" x14ac:dyDescent="0.25">
      <c r="E33" s="109"/>
    </row>
    <row r="34" spans="5:5" ht="18.75" customHeight="1" x14ac:dyDescent="0.25">
      <c r="E34" s="109"/>
    </row>
    <row r="35" spans="5:5" ht="18.75" customHeight="1" x14ac:dyDescent="0.25">
      <c r="E35" s="109"/>
    </row>
    <row r="36" spans="5:5" ht="18.75" customHeight="1" x14ac:dyDescent="0.25"/>
    <row r="37" spans="5:5" ht="18.75" customHeight="1" x14ac:dyDescent="0.25"/>
    <row r="38" spans="5:5" ht="18.75" customHeight="1" x14ac:dyDescent="0.25"/>
  </sheetData>
  <sheetProtection algorithmName="SHA-512" hashValue="QfBwFuB9j32zakRFxXxY42+4SBOCi0QGUuSRLS0gUvrPASro7Ho9A5cQoveV+G6e/oeU/cnU2fmN374CTCkE8Q==" saltValue="xANkUfsA7+9Z9LHS03Zeeg==" spinCount="100000" sheet="1" objects="1" scenarios="1" selectLockedCells="1"/>
  <mergeCells count="7">
    <mergeCell ref="A1:H1"/>
    <mergeCell ref="F9:H13"/>
    <mergeCell ref="B2:D2"/>
    <mergeCell ref="G2:H2"/>
    <mergeCell ref="B3:D3"/>
    <mergeCell ref="G3:H3"/>
    <mergeCell ref="A5:B5"/>
  </mergeCells>
  <printOptions horizontalCentered="1"/>
  <pageMargins left="0.7" right="0.7" top="0.75" bottom="0.75" header="0.3" footer="0.3"/>
  <pageSetup paperSize="17" scale="87" orientation="landscape"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M51"/>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3" ht="27" customHeight="1" x14ac:dyDescent="0.3">
      <c r="A1" s="460" t="s">
        <v>229</v>
      </c>
      <c r="B1" s="461"/>
      <c r="C1" s="461"/>
      <c r="D1" s="461"/>
      <c r="E1" s="461"/>
      <c r="F1" s="461"/>
      <c r="G1" s="462"/>
      <c r="H1" s="7"/>
      <c r="I1" s="7"/>
    </row>
    <row r="2" spans="1:13" ht="19.899999999999999" customHeight="1" thickBot="1" x14ac:dyDescent="0.25">
      <c r="A2" s="463" t="s">
        <v>7</v>
      </c>
      <c r="B2" s="464"/>
      <c r="C2" s="464"/>
      <c r="D2" s="464"/>
      <c r="E2" s="464"/>
      <c r="F2" s="464"/>
      <c r="G2" s="465"/>
    </row>
    <row r="3" spans="1:13" ht="4.1500000000000004" customHeight="1" x14ac:dyDescent="0.2">
      <c r="A3" s="472" t="s">
        <v>219</v>
      </c>
      <c r="B3" s="473"/>
      <c r="C3" s="473"/>
      <c r="D3" s="473"/>
      <c r="E3" s="473"/>
      <c r="F3" s="473"/>
      <c r="G3" s="474"/>
    </row>
    <row r="4" spans="1:13" ht="0.75" customHeight="1" x14ac:dyDescent="0.2">
      <c r="A4" s="475"/>
      <c r="B4" s="476"/>
      <c r="C4" s="476"/>
      <c r="D4" s="476"/>
      <c r="E4" s="476"/>
      <c r="F4" s="476"/>
      <c r="G4" s="477"/>
    </row>
    <row r="5" spans="1:13" ht="39" customHeight="1" thickBot="1" x14ac:dyDescent="0.25">
      <c r="A5" s="478"/>
      <c r="B5" s="479"/>
      <c r="C5" s="479"/>
      <c r="D5" s="479"/>
      <c r="E5" s="479"/>
      <c r="F5" s="479"/>
      <c r="G5" s="480"/>
    </row>
    <row r="6" spans="1:13" ht="37.15" customHeight="1" thickBot="1" x14ac:dyDescent="0.3">
      <c r="A6" s="8"/>
      <c r="B6" s="466" t="s">
        <v>198</v>
      </c>
      <c r="C6" s="467"/>
      <c r="D6" s="467"/>
      <c r="E6" s="467"/>
      <c r="F6" s="467"/>
      <c r="G6" s="468"/>
      <c r="H6" s="289"/>
    </row>
    <row r="7" spans="1:13" ht="16.899999999999999" customHeight="1" thickBot="1" x14ac:dyDescent="0.25">
      <c r="A7" s="8"/>
      <c r="B7" s="469"/>
      <c r="C7" s="470"/>
      <c r="D7" s="470"/>
      <c r="E7" s="470"/>
      <c r="F7" s="470"/>
      <c r="G7" s="471"/>
      <c r="H7" s="290"/>
    </row>
    <row r="8" spans="1:13" ht="15.75" customHeight="1" thickBot="1" x14ac:dyDescent="0.25">
      <c r="A8" s="72" t="s">
        <v>30</v>
      </c>
      <c r="B8" s="46"/>
      <c r="C8" s="5"/>
      <c r="D8" s="9"/>
      <c r="E8" s="9"/>
      <c r="F8" s="9"/>
      <c r="G8" s="10"/>
    </row>
    <row r="9" spans="1:13" ht="15.75" customHeight="1" thickBot="1" x14ac:dyDescent="0.25">
      <c r="A9" s="8"/>
      <c r="B9" s="44" t="s">
        <v>31</v>
      </c>
      <c r="C9" s="9"/>
      <c r="D9" s="9"/>
      <c r="E9" s="9"/>
      <c r="F9" s="80" t="s">
        <v>15</v>
      </c>
      <c r="G9" s="10"/>
    </row>
    <row r="10" spans="1:13" ht="15.75" customHeight="1" thickBot="1" x14ac:dyDescent="0.25">
      <c r="A10" s="8"/>
      <c r="B10" s="44" t="s">
        <v>154</v>
      </c>
      <c r="C10" s="9"/>
      <c r="D10" s="9"/>
      <c r="E10" s="9"/>
      <c r="F10" s="80" t="s">
        <v>15</v>
      </c>
      <c r="G10" s="10"/>
    </row>
    <row r="11" spans="1:13" ht="15.75" customHeight="1" thickBot="1" x14ac:dyDescent="0.25">
      <c r="A11" s="8"/>
      <c r="B11" s="9" t="s">
        <v>32</v>
      </c>
      <c r="C11" s="9"/>
      <c r="D11" s="9"/>
      <c r="E11" s="9"/>
      <c r="F11" s="80"/>
      <c r="G11" s="10"/>
    </row>
    <row r="12" spans="1:13" ht="15" customHeight="1" thickBot="1" x14ac:dyDescent="0.25">
      <c r="A12" s="8"/>
      <c r="B12" s="9" t="s">
        <v>33</v>
      </c>
      <c r="C12" s="9"/>
      <c r="D12" s="9"/>
      <c r="E12" s="9"/>
      <c r="F12" s="80"/>
      <c r="G12" s="10"/>
    </row>
    <row r="13" spans="1:13" ht="15.75" thickBot="1" x14ac:dyDescent="0.25">
      <c r="A13" s="8"/>
      <c r="B13" s="9" t="s">
        <v>34</v>
      </c>
      <c r="C13" s="9"/>
      <c r="D13" s="9"/>
      <c r="E13" s="9"/>
      <c r="F13" s="80"/>
      <c r="G13" s="10"/>
      <c r="M13" s="5"/>
    </row>
    <row r="14" spans="1:13" ht="15.75" thickBot="1" x14ac:dyDescent="0.25">
      <c r="A14" s="8"/>
      <c r="B14" s="9" t="s">
        <v>61</v>
      </c>
      <c r="C14" s="9"/>
      <c r="D14" s="9"/>
      <c r="E14" s="9"/>
      <c r="F14" s="80"/>
      <c r="G14" s="10"/>
      <c r="M14" s="5"/>
    </row>
    <row r="15" spans="1:13" ht="15.75" customHeight="1" thickBot="1" x14ac:dyDescent="0.3">
      <c r="A15" s="8"/>
      <c r="B15" s="12" t="s">
        <v>35</v>
      </c>
      <c r="C15" s="9"/>
      <c r="D15" s="81" t="s">
        <v>15</v>
      </c>
      <c r="E15" s="18" t="s">
        <v>55</v>
      </c>
      <c r="F15" s="80"/>
      <c r="G15" s="16"/>
    </row>
    <row r="16" spans="1:13" ht="15.75" customHeight="1" thickBot="1" x14ac:dyDescent="0.3">
      <c r="A16" s="8"/>
      <c r="B16" s="12" t="s">
        <v>39</v>
      </c>
      <c r="C16" s="9"/>
      <c r="D16" s="54"/>
      <c r="E16" s="53"/>
      <c r="F16" s="80" t="s">
        <v>15</v>
      </c>
      <c r="G16" s="16"/>
    </row>
    <row r="17" spans="1:11" ht="15.75" customHeight="1" thickBot="1" x14ac:dyDescent="0.25">
      <c r="A17" s="8"/>
      <c r="B17" s="9" t="s">
        <v>2</v>
      </c>
      <c r="C17" s="9"/>
      <c r="D17" s="5"/>
      <c r="E17" s="5"/>
      <c r="F17" s="80" t="s">
        <v>15</v>
      </c>
      <c r="G17" s="16"/>
    </row>
    <row r="18" spans="1:11" ht="15" x14ac:dyDescent="0.2">
      <c r="A18" s="8"/>
      <c r="B18" s="9"/>
      <c r="C18" s="9"/>
      <c r="D18" s="9"/>
      <c r="E18" s="9"/>
      <c r="F18" s="9"/>
      <c r="G18" s="10"/>
    </row>
    <row r="19" spans="1:11" ht="15.75" customHeight="1" thickBot="1" x14ac:dyDescent="0.25">
      <c r="A19" s="60" t="s">
        <v>8</v>
      </c>
      <c r="B19" s="12"/>
      <c r="C19" s="9"/>
      <c r="D19" s="19"/>
      <c r="E19" s="19"/>
      <c r="F19" s="15"/>
      <c r="G19" s="16"/>
    </row>
    <row r="20" spans="1:11" ht="15.75" customHeight="1" thickBot="1" x14ac:dyDescent="0.25">
      <c r="A20" s="8"/>
      <c r="B20" s="12" t="s">
        <v>36</v>
      </c>
      <c r="C20" s="9"/>
      <c r="D20" s="19"/>
      <c r="E20" s="19"/>
      <c r="F20" s="80"/>
      <c r="G20" s="16"/>
    </row>
    <row r="21" spans="1:11" ht="15.75" customHeight="1" thickBot="1" x14ac:dyDescent="0.25">
      <c r="A21" s="8"/>
      <c r="B21" s="12" t="s">
        <v>37</v>
      </c>
      <c r="C21" s="9"/>
      <c r="D21" s="19"/>
      <c r="E21" s="19"/>
      <c r="F21" s="80"/>
      <c r="G21" s="16"/>
    </row>
    <row r="22" spans="1:11" ht="15.75" customHeight="1" thickBot="1" x14ac:dyDescent="0.25">
      <c r="A22" s="8"/>
      <c r="B22" s="12" t="s">
        <v>38</v>
      </c>
      <c r="C22" s="9"/>
      <c r="D22" s="19"/>
      <c r="E22" s="19"/>
      <c r="F22" s="21">
        <f>SUM(F20*F21)</f>
        <v>0</v>
      </c>
      <c r="G22" s="16"/>
    </row>
    <row r="23" spans="1:11" ht="15.75" customHeight="1" thickBot="1" x14ac:dyDescent="0.25">
      <c r="A23" s="8"/>
      <c r="B23" s="12" t="s">
        <v>53</v>
      </c>
      <c r="C23" s="9"/>
      <c r="D23" s="19"/>
      <c r="E23" s="19"/>
      <c r="F23" s="58">
        <f>F22/43560</f>
        <v>0</v>
      </c>
      <c r="G23" s="16"/>
    </row>
    <row r="24" spans="1:11" ht="15" x14ac:dyDescent="0.2">
      <c r="A24" s="8"/>
      <c r="B24" s="9"/>
      <c r="C24" s="9"/>
      <c r="D24" s="9"/>
      <c r="E24" s="9"/>
      <c r="F24" s="9"/>
      <c r="G24" s="10"/>
    </row>
    <row r="25" spans="1:11" ht="15.75" customHeight="1" x14ac:dyDescent="0.2">
      <c r="A25" s="8"/>
      <c r="B25" s="15"/>
      <c r="C25" s="28"/>
      <c r="D25" s="28"/>
      <c r="E25" s="28"/>
      <c r="F25" s="28"/>
      <c r="G25" s="26"/>
    </row>
    <row r="26" spans="1:11" ht="15.75" customHeight="1" thickBot="1" x14ac:dyDescent="0.25">
      <c r="A26" s="60" t="s">
        <v>209</v>
      </c>
      <c r="B26" s="20"/>
      <c r="C26" s="22"/>
      <c r="D26" s="22"/>
      <c r="E26" s="22"/>
      <c r="F26" s="22"/>
      <c r="G26" s="23"/>
    </row>
    <row r="27" spans="1:11" ht="21.75" customHeight="1" thickBot="1" x14ac:dyDescent="0.3">
      <c r="A27" s="8"/>
      <c r="B27" s="77" t="s">
        <v>210</v>
      </c>
      <c r="C27" s="79"/>
      <c r="D27" s="9"/>
      <c r="E27" s="9"/>
      <c r="F27" s="9"/>
      <c r="G27" s="78" t="s">
        <v>216</v>
      </c>
    </row>
    <row r="28" spans="1:11" ht="15.75" customHeight="1" x14ac:dyDescent="0.2">
      <c r="A28" s="8"/>
      <c r="B28" s="15"/>
      <c r="C28" s="358" t="s">
        <v>211</v>
      </c>
      <c r="D28" s="55"/>
      <c r="E28" s="55"/>
      <c r="F28" s="55"/>
      <c r="G28" s="135">
        <v>0</v>
      </c>
    </row>
    <row r="29" spans="1:11" ht="15.75" customHeight="1" x14ac:dyDescent="0.2">
      <c r="A29" s="8"/>
      <c r="B29" s="15"/>
      <c r="C29" s="49" t="s">
        <v>212</v>
      </c>
      <c r="D29" s="55"/>
      <c r="E29" s="55"/>
      <c r="F29" s="55"/>
      <c r="G29" s="136">
        <v>0</v>
      </c>
    </row>
    <row r="30" spans="1:11" ht="15.75" customHeight="1" thickBot="1" x14ac:dyDescent="0.25">
      <c r="A30" s="8"/>
      <c r="B30" s="15"/>
      <c r="C30" s="51" t="s">
        <v>215</v>
      </c>
      <c r="D30" s="50"/>
      <c r="E30" s="50"/>
      <c r="F30" s="50"/>
      <c r="G30" s="136">
        <v>0</v>
      </c>
    </row>
    <row r="31" spans="1:11" ht="25.15" customHeight="1" thickBot="1" x14ac:dyDescent="0.3">
      <c r="A31" s="8"/>
      <c r="B31" s="15"/>
      <c r="C31" s="75" t="s">
        <v>213</v>
      </c>
      <c r="D31" s="52"/>
      <c r="E31" s="52"/>
      <c r="F31" s="52"/>
      <c r="G31" s="47">
        <f>SUM(G28:G30)</f>
        <v>0</v>
      </c>
      <c r="H31" s="369" t="str">
        <f>IF(G31&gt;99999,"Please check figures; the Direct Costs request amount must be less than $100,000. Reduce your Direct Cost request amount on the Project Info tabs.","")</f>
        <v/>
      </c>
      <c r="I31" s="14"/>
      <c r="J31" s="14"/>
      <c r="K31" s="14"/>
    </row>
    <row r="32" spans="1:11" ht="15.75" thickBot="1" x14ac:dyDescent="0.3">
      <c r="A32" s="8"/>
      <c r="B32" s="15"/>
      <c r="C32" s="380"/>
      <c r="D32" s="28"/>
      <c r="E32" s="28"/>
      <c r="F32" s="28"/>
      <c r="G32" s="381"/>
      <c r="H32" s="369"/>
      <c r="I32" s="14"/>
      <c r="J32" s="14"/>
      <c r="K32" s="14"/>
    </row>
    <row r="33" spans="1:11" ht="15.75" thickBot="1" x14ac:dyDescent="0.3">
      <c r="A33" s="15"/>
      <c r="C33" s="481" t="s">
        <v>228</v>
      </c>
      <c r="D33" s="482"/>
      <c r="E33" s="482"/>
      <c r="F33" s="482"/>
      <c r="G33" s="625"/>
      <c r="H33" s="369"/>
      <c r="I33" s="14"/>
      <c r="J33" s="14"/>
      <c r="K33" s="14"/>
    </row>
    <row r="34" spans="1:11" ht="15.75" customHeight="1" x14ac:dyDescent="0.2">
      <c r="A34" s="8"/>
      <c r="B34" s="15"/>
      <c r="C34" s="28"/>
      <c r="D34" s="28"/>
      <c r="E34" s="28"/>
      <c r="F34" s="28"/>
      <c r="G34" s="382"/>
    </row>
    <row r="35" spans="1:11" ht="15.75" customHeight="1" thickBot="1" x14ac:dyDescent="0.25">
      <c r="A35" s="457" t="s">
        <v>22</v>
      </c>
      <c r="B35" s="458"/>
      <c r="C35" s="458"/>
      <c r="D35" s="458"/>
      <c r="E35" s="458"/>
      <c r="F35" s="458"/>
      <c r="G35" s="459"/>
    </row>
    <row r="36" spans="1:11" ht="100.5" customHeight="1" thickBot="1" x14ac:dyDescent="0.25">
      <c r="A36" s="454" t="s">
        <v>140</v>
      </c>
      <c r="B36" s="455"/>
      <c r="C36" s="455"/>
      <c r="D36" s="455"/>
      <c r="E36" s="455"/>
      <c r="F36" s="455"/>
      <c r="G36" s="456"/>
    </row>
    <row r="38" spans="1:11" ht="20.25" customHeight="1" x14ac:dyDescent="0.2"/>
    <row r="39" spans="1:11" x14ac:dyDescent="0.2">
      <c r="E39" s="14"/>
      <c r="F39" s="14"/>
    </row>
    <row r="40" spans="1:11" ht="15" hidden="1" x14ac:dyDescent="0.25">
      <c r="E40" s="11" t="s">
        <v>15</v>
      </c>
      <c r="F40" s="43" t="s">
        <v>15</v>
      </c>
    </row>
    <row r="41" spans="1:11" ht="15" hidden="1" x14ac:dyDescent="0.25">
      <c r="C41" s="11" t="s">
        <v>15</v>
      </c>
      <c r="E41" s="13" t="s">
        <v>44</v>
      </c>
      <c r="F41" s="43" t="s">
        <v>24</v>
      </c>
      <c r="G41" s="11" t="s">
        <v>15</v>
      </c>
    </row>
    <row r="42" spans="1:11" ht="15" hidden="1" x14ac:dyDescent="0.25">
      <c r="C42" s="11" t="s">
        <v>23</v>
      </c>
      <c r="E42" s="13" t="s">
        <v>45</v>
      </c>
      <c r="F42" s="43" t="s">
        <v>158</v>
      </c>
      <c r="G42" s="13" t="s">
        <v>17</v>
      </c>
    </row>
    <row r="43" spans="1:11" ht="15" hidden="1" x14ac:dyDescent="0.25">
      <c r="C43" s="11" t="s">
        <v>24</v>
      </c>
      <c r="E43" s="13" t="s">
        <v>47</v>
      </c>
      <c r="F43" s="43" t="s">
        <v>159</v>
      </c>
      <c r="G43" s="13" t="s">
        <v>18</v>
      </c>
    </row>
    <row r="44" spans="1:11" ht="15" hidden="1" x14ac:dyDescent="0.25">
      <c r="C44" s="11"/>
      <c r="E44" s="11" t="s">
        <v>149</v>
      </c>
      <c r="F44" s="43"/>
      <c r="G44" s="13" t="s">
        <v>19</v>
      </c>
    </row>
    <row r="45" spans="1:11" ht="15" hidden="1" x14ac:dyDescent="0.25">
      <c r="E45" s="11" t="s">
        <v>148</v>
      </c>
      <c r="F45" s="14"/>
      <c r="G45" s="13" t="s">
        <v>20</v>
      </c>
    </row>
    <row r="46" spans="1:11" ht="15" hidden="1" x14ac:dyDescent="0.25">
      <c r="C46" s="11" t="s">
        <v>15</v>
      </c>
      <c r="E46" s="13" t="s">
        <v>16</v>
      </c>
      <c r="F46" s="43" t="s">
        <v>15</v>
      </c>
      <c r="G46" s="17" t="s">
        <v>49</v>
      </c>
    </row>
    <row r="47" spans="1:11" ht="15" hidden="1" x14ac:dyDescent="0.25">
      <c r="C47" s="11" t="s">
        <v>46</v>
      </c>
      <c r="E47" s="11" t="s">
        <v>157</v>
      </c>
      <c r="F47" s="43" t="s">
        <v>40</v>
      </c>
    </row>
    <row r="48" spans="1:11" ht="15" hidden="1" x14ac:dyDescent="0.25">
      <c r="C48" s="11" t="s">
        <v>63</v>
      </c>
      <c r="E48" s="14"/>
      <c r="F48" s="43" t="s">
        <v>41</v>
      </c>
    </row>
    <row r="49" spans="3:6" ht="15" hidden="1" x14ac:dyDescent="0.25">
      <c r="C49" s="11" t="s">
        <v>48</v>
      </c>
      <c r="E49" s="14"/>
      <c r="F49" s="43" t="s">
        <v>42</v>
      </c>
    </row>
    <row r="50" spans="3:6" hidden="1" x14ac:dyDescent="0.2">
      <c r="E50" s="14"/>
      <c r="F50" s="43" t="s">
        <v>43</v>
      </c>
    </row>
    <row r="51" spans="3:6" x14ac:dyDescent="0.2">
      <c r="E51" s="14"/>
      <c r="F51" s="14"/>
    </row>
  </sheetData>
  <sheetProtection algorithmName="SHA-512" hashValue="BC2uVSSKC7lRTqvLdhGh78HW+rTpWIZ0WycBikH+pNQjSsJ/5jU0mp2J6BEkWB5iqeGcHOgr8i7wkqiRKH31kg==" saltValue="m5QGUB7v5Jce/VAZtbZFmA==" spinCount="100000" sheet="1" objects="1" scenarios="1" selectLockedCells="1"/>
  <mergeCells count="8">
    <mergeCell ref="A36:G36"/>
    <mergeCell ref="A35:G35"/>
    <mergeCell ref="A1:G1"/>
    <mergeCell ref="A2:G2"/>
    <mergeCell ref="B6:G6"/>
    <mergeCell ref="B7:G7"/>
    <mergeCell ref="A3:G5"/>
    <mergeCell ref="C33:F33"/>
  </mergeCells>
  <dataValidations count="8">
    <dataValidation type="list" allowBlank="1" showInputMessage="1" showErrorMessage="1" sqref="F10" xr:uid="{00000000-0002-0000-0200-000001000000}">
      <formula1>$C$46:$C$49</formula1>
    </dataValidation>
    <dataValidation type="list" allowBlank="1" showInputMessage="1" showErrorMessage="1" sqref="F16" xr:uid="{00000000-0002-0000-0200-000002000000}">
      <formula1>$F$46:$F$50</formula1>
    </dataValidation>
    <dataValidation type="list" allowBlank="1" showInputMessage="1" showErrorMessage="1" sqref="D15" xr:uid="{00000000-0002-0000-0200-000003000000}">
      <formula1>$F$40:$F$43</formula1>
    </dataValidation>
    <dataValidation allowBlank="1" showErrorMessage="1" sqref="D16" xr:uid="{00000000-0002-0000-0200-000006000000}"/>
    <dataValidation allowBlank="1" showInputMessage="1" showErrorMessage="1" prompt="Include finished, above-ground square feet." sqref="F11" xr:uid="{00000000-0002-0000-0200-000007000000}"/>
    <dataValidation type="list" allowBlank="1" showInputMessage="1" showErrorMessage="1" sqref="F17" xr:uid="{00000000-0002-0000-0200-000000000000}">
      <formula1>$G$41:$G$46</formula1>
    </dataValidation>
    <dataValidation type="list" allowBlank="1" showInputMessage="1" showErrorMessage="1" promptTitle="Choose One" sqref="D9:E10" xr:uid="{00000000-0002-0000-0200-000004000000}">
      <formula1>$E$43:$E$43</formula1>
    </dataValidation>
    <dataValidation type="list" allowBlank="1" showInputMessage="1" showErrorMessage="1" sqref="F9" xr:uid="{00000000-0002-0000-0200-000005000000}">
      <formula1>$E$40:$E$47</formula1>
    </dataValidation>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8"/>
  <sheetViews>
    <sheetView showGridLines="0" zoomScaleNormal="100" zoomScaleSheetLayoutView="80" workbookViewId="0">
      <selection activeCell="C16" sqref="C16"/>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142"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486" t="s">
        <v>229</v>
      </c>
      <c r="B1" s="487"/>
      <c r="C1" s="487"/>
      <c r="D1" s="487"/>
      <c r="E1" s="487"/>
      <c r="F1" s="488"/>
    </row>
    <row r="2" spans="1:8" ht="22.5" customHeight="1" thickBot="1" x14ac:dyDescent="0.25">
      <c r="A2" s="489" t="s">
        <v>109</v>
      </c>
      <c r="B2" s="490"/>
      <c r="C2" s="490"/>
      <c r="D2" s="490"/>
      <c r="E2" s="490"/>
      <c r="F2" s="491"/>
    </row>
    <row r="3" spans="1:8" ht="111" customHeight="1" x14ac:dyDescent="0.2">
      <c r="A3" s="492" t="s">
        <v>204</v>
      </c>
      <c r="B3" s="493"/>
      <c r="C3" s="493"/>
      <c r="D3" s="493"/>
      <c r="E3" s="493"/>
      <c r="F3" s="494"/>
      <c r="G3" s="143"/>
    </row>
    <row r="4" spans="1:8" ht="22.15" customHeight="1" thickBot="1" x14ac:dyDescent="0.25">
      <c r="A4" s="495" t="s">
        <v>190</v>
      </c>
      <c r="B4" s="496"/>
      <c r="C4" s="496"/>
      <c r="D4" s="496"/>
      <c r="E4" s="496"/>
      <c r="F4" s="497"/>
      <c r="H4" s="84"/>
    </row>
    <row r="5" spans="1:8" ht="15.75" thickBot="1" x14ac:dyDescent="0.25">
      <c r="A5" s="92"/>
      <c r="B5" s="100"/>
      <c r="C5" s="100"/>
      <c r="D5" s="100"/>
      <c r="E5" s="100"/>
      <c r="F5" s="100"/>
    </row>
    <row r="6" spans="1:8" ht="61.9" customHeight="1" thickBot="1" x14ac:dyDescent="0.25">
      <c r="A6" s="104" t="s">
        <v>0</v>
      </c>
      <c r="B6" s="104" t="s">
        <v>90</v>
      </c>
      <c r="C6" s="105" t="s">
        <v>153</v>
      </c>
      <c r="D6" s="105" t="s">
        <v>151</v>
      </c>
      <c r="E6" s="105" t="s">
        <v>110</v>
      </c>
      <c r="F6" s="105" t="s">
        <v>152</v>
      </c>
      <c r="H6" s="106"/>
    </row>
    <row r="7" spans="1:8" ht="20.100000000000001" customHeight="1" x14ac:dyDescent="0.2">
      <c r="A7" s="126" t="s">
        <v>15</v>
      </c>
      <c r="B7" s="127" t="s">
        <v>15</v>
      </c>
      <c r="C7" s="125"/>
      <c r="D7" s="94">
        <v>0</v>
      </c>
      <c r="E7" s="95" t="s">
        <v>15</v>
      </c>
      <c r="F7" s="101"/>
    </row>
    <row r="8" spans="1:8" ht="20.100000000000001" customHeight="1" x14ac:dyDescent="0.2">
      <c r="A8" s="126" t="s">
        <v>15</v>
      </c>
      <c r="B8" s="127" t="s">
        <v>15</v>
      </c>
      <c r="C8" s="125"/>
      <c r="D8" s="96">
        <v>0</v>
      </c>
      <c r="E8" s="95" t="s">
        <v>15</v>
      </c>
      <c r="F8" s="101"/>
    </row>
    <row r="9" spans="1:8" ht="20.100000000000001" customHeight="1" x14ac:dyDescent="0.2">
      <c r="A9" s="126" t="s">
        <v>15</v>
      </c>
      <c r="B9" s="127" t="s">
        <v>15</v>
      </c>
      <c r="C9" s="125"/>
      <c r="D9" s="96">
        <v>0</v>
      </c>
      <c r="E9" s="95" t="s">
        <v>15</v>
      </c>
      <c r="F9" s="101"/>
    </row>
    <row r="10" spans="1:8" ht="20.100000000000001" customHeight="1" x14ac:dyDescent="0.2">
      <c r="A10" s="126" t="s">
        <v>15</v>
      </c>
      <c r="B10" s="127" t="s">
        <v>15</v>
      </c>
      <c r="C10" s="125"/>
      <c r="D10" s="96">
        <v>0</v>
      </c>
      <c r="E10" s="95" t="s">
        <v>15</v>
      </c>
      <c r="F10" s="101"/>
    </row>
    <row r="11" spans="1:8" ht="20.100000000000001" customHeight="1" x14ac:dyDescent="0.2">
      <c r="A11" s="126" t="s">
        <v>15</v>
      </c>
      <c r="B11" s="127" t="s">
        <v>15</v>
      </c>
      <c r="C11" s="125"/>
      <c r="D11" s="96">
        <v>0</v>
      </c>
      <c r="E11" s="95" t="s">
        <v>15</v>
      </c>
      <c r="F11" s="101"/>
    </row>
    <row r="12" spans="1:8" ht="20.100000000000001" customHeight="1" x14ac:dyDescent="0.2">
      <c r="A12" s="126" t="s">
        <v>15</v>
      </c>
      <c r="B12" s="127" t="s">
        <v>15</v>
      </c>
      <c r="C12" s="125"/>
      <c r="D12" s="96">
        <v>0</v>
      </c>
      <c r="E12" s="95" t="s">
        <v>15</v>
      </c>
      <c r="F12" s="101"/>
      <c r="H12" s="5"/>
    </row>
    <row r="13" spans="1:8" ht="20.100000000000001" customHeight="1" x14ac:dyDescent="0.2">
      <c r="A13" s="126" t="s">
        <v>15</v>
      </c>
      <c r="B13" s="127" t="s">
        <v>15</v>
      </c>
      <c r="C13" s="125"/>
      <c r="D13" s="97">
        <v>0</v>
      </c>
      <c r="E13" s="95" t="s">
        <v>15</v>
      </c>
      <c r="F13" s="101"/>
      <c r="H13" s="5"/>
    </row>
    <row r="14" spans="1:8" ht="20.100000000000001" customHeight="1" x14ac:dyDescent="0.2">
      <c r="A14" s="126" t="s">
        <v>15</v>
      </c>
      <c r="B14" s="127" t="s">
        <v>15</v>
      </c>
      <c r="C14" s="125"/>
      <c r="D14" s="96">
        <v>0</v>
      </c>
      <c r="E14" s="95" t="s">
        <v>15</v>
      </c>
      <c r="F14" s="101"/>
      <c r="H14" s="5"/>
    </row>
    <row r="15" spans="1:8" ht="20.100000000000001" customHeight="1" x14ac:dyDescent="0.2">
      <c r="A15" s="126" t="s">
        <v>15</v>
      </c>
      <c r="B15" s="127" t="s">
        <v>15</v>
      </c>
      <c r="C15" s="125"/>
      <c r="D15" s="97">
        <v>0</v>
      </c>
      <c r="E15" s="95" t="s">
        <v>15</v>
      </c>
      <c r="F15" s="101"/>
      <c r="H15" s="5"/>
    </row>
    <row r="16" spans="1:8" ht="20.100000000000001" customHeight="1" x14ac:dyDescent="0.2">
      <c r="A16" s="126" t="s">
        <v>15</v>
      </c>
      <c r="B16" s="127" t="s">
        <v>15</v>
      </c>
      <c r="C16" s="125"/>
      <c r="D16" s="96">
        <v>0</v>
      </c>
      <c r="E16" s="95" t="s">
        <v>15</v>
      </c>
      <c r="F16" s="101"/>
      <c r="H16" s="5"/>
    </row>
    <row r="17" spans="1:8" ht="20.100000000000001" customHeight="1" x14ac:dyDescent="0.2">
      <c r="A17" s="126" t="s">
        <v>15</v>
      </c>
      <c r="B17" s="127" t="s">
        <v>15</v>
      </c>
      <c r="C17" s="125"/>
      <c r="D17" s="97">
        <v>0</v>
      </c>
      <c r="E17" s="95" t="s">
        <v>15</v>
      </c>
      <c r="F17" s="101"/>
      <c r="H17" s="5"/>
    </row>
    <row r="18" spans="1:8" ht="20.100000000000001" customHeight="1" x14ac:dyDescent="0.2">
      <c r="A18" s="126" t="s">
        <v>15</v>
      </c>
      <c r="B18" s="127" t="s">
        <v>15</v>
      </c>
      <c r="C18" s="125"/>
      <c r="D18" s="96">
        <v>0</v>
      </c>
      <c r="E18" s="95" t="s">
        <v>15</v>
      </c>
      <c r="F18" s="101"/>
      <c r="H18" s="5"/>
    </row>
    <row r="19" spans="1:8" ht="20.100000000000001" customHeight="1" thickBot="1" x14ac:dyDescent="0.25">
      <c r="A19" s="126" t="s">
        <v>15</v>
      </c>
      <c r="B19" s="127" t="s">
        <v>15</v>
      </c>
      <c r="C19" s="125"/>
      <c r="D19" s="98">
        <v>0</v>
      </c>
      <c r="E19" s="95" t="s">
        <v>15</v>
      </c>
      <c r="F19" s="101"/>
      <c r="H19" s="5"/>
    </row>
    <row r="20" spans="1:8" ht="24" customHeight="1" thickBot="1" x14ac:dyDescent="0.25">
      <c r="A20" s="93"/>
      <c r="B20" s="108"/>
      <c r="C20" s="144" t="s">
        <v>27</v>
      </c>
      <c r="D20" s="131">
        <f>SUM(D7:D19)</f>
        <v>0</v>
      </c>
      <c r="E20" s="108"/>
      <c r="F20" s="108"/>
      <c r="H20" s="5"/>
    </row>
    <row r="21" spans="1:8" ht="15" customHeight="1" x14ac:dyDescent="0.2">
      <c r="A21" s="5"/>
      <c r="B21" s="109"/>
      <c r="C21" s="110"/>
      <c r="D21" s="111"/>
      <c r="E21" s="109"/>
      <c r="F21" s="109"/>
      <c r="H21" s="5"/>
    </row>
    <row r="22" spans="1:8" ht="8.25" customHeight="1" x14ac:dyDescent="0.2">
      <c r="A22" s="5"/>
      <c r="B22" s="5"/>
      <c r="C22" s="5"/>
      <c r="D22" s="5"/>
      <c r="E22" s="5"/>
      <c r="F22" s="5"/>
    </row>
    <row r="23" spans="1:8" ht="15" customHeight="1" thickBot="1" x14ac:dyDescent="0.25">
      <c r="A23" s="458" t="s">
        <v>22</v>
      </c>
      <c r="B23" s="458"/>
      <c r="C23" s="458"/>
      <c r="D23" s="458"/>
      <c r="E23" s="458"/>
      <c r="F23" s="458"/>
    </row>
    <row r="24" spans="1:8" ht="94.9" customHeight="1" thickBot="1" x14ac:dyDescent="0.25">
      <c r="A24" s="483"/>
      <c r="B24" s="484"/>
      <c r="C24" s="484"/>
      <c r="D24" s="484"/>
      <c r="E24" s="484"/>
      <c r="F24" s="485"/>
    </row>
    <row r="25" spans="1:8" x14ac:dyDescent="0.2">
      <c r="A25" s="6"/>
      <c r="B25" s="6"/>
      <c r="C25" s="6"/>
      <c r="D25" s="6"/>
      <c r="E25" s="6"/>
    </row>
    <row r="26" spans="1:8" x14ac:dyDescent="0.2">
      <c r="A26" s="6"/>
      <c r="B26" s="6"/>
      <c r="C26" s="6"/>
      <c r="D26" s="6"/>
      <c r="E26" s="6"/>
    </row>
    <row r="27" spans="1:8" x14ac:dyDescent="0.2">
      <c r="A27" s="6"/>
      <c r="B27" s="6"/>
      <c r="C27" s="6"/>
      <c r="D27" s="6"/>
      <c r="E27" s="6"/>
    </row>
    <row r="28" spans="1:8" ht="13.9" hidden="1" customHeight="1" x14ac:dyDescent="0.2">
      <c r="A28" s="2" t="s">
        <v>96</v>
      </c>
      <c r="B28" s="2" t="s">
        <v>90</v>
      </c>
      <c r="C28" s="2" t="s">
        <v>113</v>
      </c>
    </row>
    <row r="29" spans="1:8" ht="13.9" hidden="1" customHeight="1" x14ac:dyDescent="0.2">
      <c r="A29" s="3" t="s">
        <v>15</v>
      </c>
      <c r="B29" s="3" t="s">
        <v>15</v>
      </c>
      <c r="C29" s="3" t="s">
        <v>15</v>
      </c>
    </row>
    <row r="30" spans="1:8" ht="13.9" hidden="1" customHeight="1" x14ac:dyDescent="0.2">
      <c r="A30" s="3" t="s">
        <v>10</v>
      </c>
      <c r="B30" s="3" t="s">
        <v>11</v>
      </c>
      <c r="C30" s="3" t="s">
        <v>23</v>
      </c>
    </row>
    <row r="31" spans="1:8" ht="13.9" hidden="1" customHeight="1" x14ac:dyDescent="0.2">
      <c r="A31" s="3" t="s">
        <v>97</v>
      </c>
      <c r="B31" s="3" t="s">
        <v>12</v>
      </c>
      <c r="C31" s="3" t="s">
        <v>24</v>
      </c>
    </row>
    <row r="32" spans="1:8" ht="13.9" hidden="1" customHeight="1" x14ac:dyDescent="0.2">
      <c r="A32" s="3"/>
      <c r="B32" s="3" t="s">
        <v>13</v>
      </c>
    </row>
    <row r="33" spans="1:2" ht="13.9" hidden="1" customHeight="1" x14ac:dyDescent="0.2">
      <c r="A33" s="359"/>
      <c r="B33" s="3" t="s">
        <v>14</v>
      </c>
    </row>
    <row r="34" spans="1:2" ht="13.9" hidden="1" customHeight="1" x14ac:dyDescent="0.2">
      <c r="A34" s="3"/>
      <c r="B34" s="3" t="s">
        <v>4</v>
      </c>
    </row>
    <row r="35" spans="1:2" ht="13.9" hidden="1" customHeight="1" x14ac:dyDescent="0.2">
      <c r="A35" s="3"/>
      <c r="B35" s="3" t="s">
        <v>1</v>
      </c>
    </row>
    <row r="36" spans="1:2" ht="13.9" hidden="1" customHeight="1" x14ac:dyDescent="0.2">
      <c r="A36" s="3"/>
      <c r="B36" s="3" t="s">
        <v>52</v>
      </c>
    </row>
    <row r="37" spans="1:2" ht="13.9" hidden="1" customHeight="1" x14ac:dyDescent="0.2">
      <c r="A37" s="3"/>
      <c r="B37" s="3" t="s">
        <v>25</v>
      </c>
    </row>
    <row r="38" spans="1:2" ht="13.9" hidden="1" customHeight="1" x14ac:dyDescent="0.2">
      <c r="B38" s="3" t="s">
        <v>103</v>
      </c>
    </row>
  </sheetData>
  <sheetProtection algorithmName="SHA-512" hashValue="CIeHvc4eE5jmBxqYi8IlquxH865xOipcBwFipvFLzeb3EdHGAN5Nls4i3DL0T87ouFnfpAuUDVs1gwrJfY5K+g==" saltValue="dAwBWsMxswejWIUF5W3zag==" spinCount="100000" sheet="1" objects="1" scenarios="1" selectLockedCells="1"/>
  <mergeCells count="6">
    <mergeCell ref="A23:F23"/>
    <mergeCell ref="A24:F24"/>
    <mergeCell ref="A1:F1"/>
    <mergeCell ref="A2:F2"/>
    <mergeCell ref="A3:F3"/>
    <mergeCell ref="A4:F4"/>
  </mergeCells>
  <dataValidations count="3">
    <dataValidation type="list" allowBlank="1" showInputMessage="1" showErrorMessage="1" sqref="E7:E19" xr:uid="{00000000-0002-0000-0100-000002000000}">
      <formula1>$C$29:$C$31</formula1>
    </dataValidation>
    <dataValidation type="list" allowBlank="1" showInputMessage="1" showErrorMessage="1" sqref="A7:A18 A19" xr:uid="{EBE9F83C-3DE8-4717-85EB-1B01F5040C60}">
      <formula1>$A$29:$A$31</formula1>
    </dataValidation>
    <dataValidation type="list" allowBlank="1" showInputMessage="1" showErrorMessage="1" sqref="B7:B19" xr:uid="{00000000-0002-0000-0100-000000000000}">
      <formula1>$B$29:$B$38</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47-5A41-4ADD-A987-2DA67B981FB8}">
  <sheetPr>
    <tabColor theme="7" tint="0.39997558519241921"/>
    <pageSetUpPr fitToPage="1"/>
  </sheetPr>
  <dimension ref="A1:AE45"/>
  <sheetViews>
    <sheetView zoomScaleNormal="100" workbookViewId="0">
      <selection activeCell="B7" sqref="B7"/>
    </sheetView>
  </sheetViews>
  <sheetFormatPr defaultColWidth="9.140625" defaultRowHeight="12.75" x14ac:dyDescent="0.25"/>
  <cols>
    <col min="1" max="1" width="19.5703125" style="107" customWidth="1"/>
    <col min="2" max="2" width="23.5703125" style="107" customWidth="1"/>
    <col min="3" max="3" width="17.85546875" style="107" customWidth="1"/>
    <col min="4" max="4" width="17.85546875" style="190" customWidth="1"/>
    <col min="5" max="5" width="17" style="107" customWidth="1"/>
    <col min="6" max="6" width="4" style="107" customWidth="1"/>
    <col min="7" max="7" width="18.140625" style="107" customWidth="1"/>
    <col min="8" max="8" width="32.28515625" style="107" customWidth="1"/>
    <col min="9" max="9" width="17.85546875" style="107" customWidth="1"/>
    <col min="10" max="10" width="76.42578125" style="107" bestFit="1" customWidth="1"/>
    <col min="11" max="11" width="9.140625" style="107" customWidth="1"/>
    <col min="12" max="16384" width="9.140625" style="107"/>
  </cols>
  <sheetData>
    <row r="1" spans="1:31" ht="25.15" customHeight="1" thickBot="1" x14ac:dyDescent="0.3">
      <c r="A1" s="505" t="s">
        <v>233</v>
      </c>
      <c r="B1" s="505"/>
      <c r="C1" s="505"/>
      <c r="D1" s="505"/>
      <c r="E1" s="505"/>
      <c r="F1" s="505"/>
      <c r="G1" s="505"/>
      <c r="H1" s="505"/>
      <c r="I1" s="505"/>
    </row>
    <row r="2" spans="1:31" ht="18.75" customHeight="1" x14ac:dyDescent="0.25">
      <c r="A2" s="204" t="s">
        <v>64</v>
      </c>
      <c r="B2" s="445">
        <f>SUMMARY!C7</f>
        <v>0</v>
      </c>
      <c r="C2" s="446"/>
      <c r="D2" s="446"/>
      <c r="E2" s="448"/>
      <c r="F2" s="147"/>
      <c r="G2" s="204" t="s">
        <v>65</v>
      </c>
      <c r="H2" s="447" t="s">
        <v>68</v>
      </c>
      <c r="I2" s="448"/>
      <c r="J2" s="148"/>
      <c r="L2" s="109"/>
      <c r="M2" s="109"/>
      <c r="N2" s="109"/>
      <c r="O2" s="109"/>
      <c r="P2" s="109"/>
      <c r="Q2" s="109"/>
      <c r="R2" s="109"/>
      <c r="S2" s="109"/>
      <c r="T2" s="109"/>
      <c r="U2" s="109"/>
      <c r="V2" s="109"/>
      <c r="W2" s="109"/>
      <c r="X2" s="109"/>
      <c r="Y2" s="109"/>
      <c r="Z2" s="109"/>
      <c r="AA2" s="109"/>
      <c r="AB2" s="109"/>
      <c r="AC2" s="109"/>
      <c r="AD2" s="109"/>
      <c r="AE2" s="109"/>
    </row>
    <row r="3" spans="1:31" ht="18.75" customHeight="1" thickBot="1" x14ac:dyDescent="0.3">
      <c r="A3" s="205" t="s">
        <v>66</v>
      </c>
      <c r="B3" s="449">
        <f>SUMMARY!C8</f>
        <v>0</v>
      </c>
      <c r="C3" s="450"/>
      <c r="D3" s="450"/>
      <c r="E3" s="451"/>
      <c r="F3" s="149"/>
      <c r="G3" s="287" t="s">
        <v>67</v>
      </c>
      <c r="H3" s="449">
        <f>'2 - Project Info'!B7</f>
        <v>0</v>
      </c>
      <c r="I3" s="451"/>
      <c r="J3" s="150"/>
      <c r="L3" s="109"/>
      <c r="M3" s="109"/>
      <c r="N3" s="109"/>
      <c r="O3" s="109"/>
      <c r="P3" s="109"/>
      <c r="Q3" s="109"/>
      <c r="R3" s="109"/>
      <c r="S3" s="109"/>
      <c r="T3" s="109"/>
      <c r="U3" s="109"/>
      <c r="V3" s="109"/>
      <c r="W3" s="109"/>
      <c r="X3" s="109"/>
      <c r="Y3" s="109"/>
      <c r="Z3" s="109"/>
      <c r="AA3" s="109"/>
      <c r="AB3" s="109"/>
      <c r="AC3" s="109"/>
      <c r="AD3" s="109"/>
      <c r="AE3" s="109"/>
    </row>
    <row r="4" spans="1:31" s="112" customFormat="1" ht="18.75" customHeight="1" thickBot="1" x14ac:dyDescent="0.3">
      <c r="A4" s="151"/>
      <c r="B4" s="152"/>
      <c r="C4" s="152"/>
      <c r="D4" s="153"/>
      <c r="E4" s="152"/>
      <c r="F4" s="149"/>
      <c r="G4" s="154"/>
      <c r="H4" s="152"/>
      <c r="I4" s="152"/>
      <c r="J4" s="150"/>
      <c r="L4" s="155"/>
      <c r="M4" s="155"/>
      <c r="N4" s="155"/>
      <c r="O4" s="155"/>
      <c r="P4" s="155"/>
      <c r="Q4" s="155"/>
      <c r="R4" s="155"/>
      <c r="S4" s="155"/>
      <c r="T4" s="155"/>
      <c r="U4" s="155"/>
      <c r="V4" s="155"/>
      <c r="W4" s="155"/>
      <c r="X4" s="155"/>
      <c r="Y4" s="155"/>
      <c r="Z4" s="155"/>
      <c r="AA4" s="155"/>
      <c r="AB4" s="155"/>
      <c r="AC4" s="155"/>
      <c r="AD4" s="155"/>
      <c r="AE4" s="155"/>
    </row>
    <row r="5" spans="1:31" s="112" customFormat="1" ht="18.75" customHeight="1" thickBot="1" x14ac:dyDescent="0.3">
      <c r="A5" s="500" t="s">
        <v>69</v>
      </c>
      <c r="B5" s="501"/>
      <c r="C5" s="501"/>
      <c r="D5" s="501"/>
      <c r="E5" s="502"/>
      <c r="F5" s="149"/>
      <c r="G5" s="236" t="s">
        <v>125</v>
      </c>
      <c r="H5" s="216"/>
      <c r="I5" s="156" t="s">
        <v>70</v>
      </c>
      <c r="J5" s="150"/>
      <c r="L5" s="155"/>
      <c r="M5" s="155"/>
      <c r="N5" s="155"/>
      <c r="O5" s="155"/>
      <c r="P5" s="155"/>
      <c r="Q5" s="155"/>
      <c r="R5" s="155"/>
      <c r="S5" s="155"/>
      <c r="T5" s="155"/>
      <c r="U5" s="155"/>
      <c r="V5" s="155"/>
      <c r="W5" s="155"/>
      <c r="X5" s="155"/>
      <c r="Y5" s="155"/>
      <c r="Z5" s="155"/>
      <c r="AA5" s="155"/>
      <c r="AB5" s="155"/>
      <c r="AC5" s="155"/>
      <c r="AD5" s="155"/>
      <c r="AE5" s="155"/>
    </row>
    <row r="6" spans="1:31" s="112" customFormat="1" ht="19.149999999999999" customHeight="1" x14ac:dyDescent="0.25">
      <c r="A6" s="159" t="s">
        <v>73</v>
      </c>
      <c r="B6" s="160">
        <f>E12</f>
        <v>0</v>
      </c>
      <c r="C6" s="506" t="s">
        <v>74</v>
      </c>
      <c r="D6" s="507"/>
      <c r="E6" s="157">
        <f>E19</f>
        <v>0</v>
      </c>
      <c r="F6" s="149"/>
      <c r="G6" s="225" t="s">
        <v>57</v>
      </c>
      <c r="H6" s="174"/>
      <c r="I6" s="158">
        <f>'2 - Project Info'!G31</f>
        <v>0</v>
      </c>
      <c r="J6" s="150"/>
      <c r="L6" s="155"/>
      <c r="M6" s="155"/>
      <c r="N6" s="155"/>
      <c r="O6" s="155"/>
      <c r="P6" s="155"/>
      <c r="Q6" s="155"/>
      <c r="R6" s="155"/>
      <c r="S6" s="155"/>
      <c r="T6" s="155"/>
      <c r="U6" s="155"/>
      <c r="V6" s="155"/>
      <c r="W6" s="155"/>
      <c r="X6" s="155"/>
      <c r="Y6" s="155"/>
      <c r="Z6" s="155"/>
      <c r="AA6" s="155"/>
      <c r="AB6" s="155"/>
      <c r="AC6" s="155"/>
      <c r="AD6" s="155"/>
      <c r="AE6" s="155"/>
    </row>
    <row r="7" spans="1:31" s="112" customFormat="1" ht="19.149999999999999" customHeight="1" thickBot="1" x14ac:dyDescent="0.3">
      <c r="A7" s="162" t="s">
        <v>75</v>
      </c>
      <c r="B7" s="344">
        <v>0</v>
      </c>
      <c r="C7" s="508" t="s">
        <v>122</v>
      </c>
      <c r="D7" s="509"/>
      <c r="E7" s="344">
        <v>0</v>
      </c>
      <c r="F7" s="149"/>
      <c r="G7" s="223" t="s">
        <v>56</v>
      </c>
      <c r="H7" s="176"/>
      <c r="I7" s="161">
        <f>'2 - Project Info'!G32</f>
        <v>0</v>
      </c>
      <c r="J7" s="150"/>
      <c r="L7" s="155"/>
      <c r="M7" s="155"/>
      <c r="N7" s="155"/>
      <c r="O7" s="155"/>
      <c r="P7" s="155"/>
      <c r="Q7" s="155"/>
      <c r="R7" s="155"/>
      <c r="S7" s="155"/>
      <c r="T7" s="155"/>
      <c r="U7" s="155"/>
      <c r="V7" s="155"/>
      <c r="W7" s="155"/>
      <c r="X7" s="155"/>
      <c r="Y7" s="155"/>
      <c r="Z7" s="155"/>
      <c r="AA7" s="155"/>
      <c r="AB7" s="155"/>
      <c r="AC7" s="155"/>
      <c r="AD7" s="155"/>
      <c r="AE7" s="155"/>
    </row>
    <row r="8" spans="1:31" s="112" customFormat="1" ht="18.75" customHeight="1" thickBot="1" x14ac:dyDescent="0.3">
      <c r="A8" s="151"/>
      <c r="B8" s="152"/>
      <c r="C8" s="152"/>
      <c r="D8" s="153"/>
      <c r="E8" s="152"/>
      <c r="F8" s="149"/>
      <c r="G8" s="223" t="s">
        <v>76</v>
      </c>
      <c r="H8" s="176"/>
      <c r="I8" s="161">
        <f>'2 - Project Info'!G33</f>
        <v>0</v>
      </c>
      <c r="J8" s="150"/>
      <c r="L8" s="155"/>
      <c r="M8" s="155"/>
      <c r="N8" s="155"/>
      <c r="O8" s="155"/>
      <c r="P8" s="155"/>
      <c r="Q8" s="155"/>
      <c r="R8" s="155"/>
      <c r="S8" s="155"/>
      <c r="T8" s="155"/>
      <c r="U8" s="155"/>
      <c r="V8" s="155"/>
      <c r="W8" s="155"/>
      <c r="X8" s="155"/>
      <c r="Y8" s="155"/>
      <c r="Z8" s="155"/>
      <c r="AA8" s="155"/>
      <c r="AB8" s="155"/>
      <c r="AC8" s="155"/>
      <c r="AD8" s="155"/>
      <c r="AE8" s="155"/>
    </row>
    <row r="9" spans="1:31" s="112" customFormat="1" ht="18.75" customHeight="1" thickBot="1" x14ac:dyDescent="0.3">
      <c r="A9" s="510" t="s">
        <v>128</v>
      </c>
      <c r="B9" s="511"/>
      <c r="C9" s="163" t="s">
        <v>70</v>
      </c>
      <c r="D9" s="164" t="s">
        <v>71</v>
      </c>
      <c r="E9" s="163" t="s">
        <v>72</v>
      </c>
      <c r="F9" s="149"/>
      <c r="G9" s="226" t="s">
        <v>77</v>
      </c>
      <c r="H9" s="217"/>
      <c r="I9" s="161">
        <f>'2 - Project Info'!G34</f>
        <v>0</v>
      </c>
      <c r="J9" s="150"/>
      <c r="K9" s="155"/>
      <c r="L9" s="155"/>
      <c r="M9" s="155"/>
      <c r="N9" s="155"/>
      <c r="O9" s="155"/>
      <c r="P9" s="155"/>
      <c r="Q9" s="155"/>
      <c r="R9" s="155"/>
      <c r="S9" s="155"/>
      <c r="T9" s="155"/>
      <c r="U9" s="155"/>
      <c r="V9" s="155"/>
      <c r="W9" s="155"/>
      <c r="X9" s="155"/>
      <c r="Y9" s="155"/>
      <c r="Z9" s="155"/>
      <c r="AA9" s="155"/>
      <c r="AB9" s="155"/>
      <c r="AC9" s="155"/>
      <c r="AD9" s="155"/>
      <c r="AE9" s="155"/>
    </row>
    <row r="10" spans="1:31" s="112" customFormat="1" ht="18.75" customHeight="1" x14ac:dyDescent="0.25">
      <c r="A10" s="503" t="s">
        <v>185</v>
      </c>
      <c r="B10" s="504"/>
      <c r="C10" s="165">
        <f>'2 - Value Gap'!H13</f>
        <v>0</v>
      </c>
      <c r="D10" s="345">
        <v>0</v>
      </c>
      <c r="E10" s="166">
        <f>D10*$B$7</f>
        <v>0</v>
      </c>
      <c r="F10" s="149"/>
      <c r="G10" s="223" t="s">
        <v>78</v>
      </c>
      <c r="H10" s="176"/>
      <c r="I10" s="161">
        <f>'2 - Project Info'!G38</f>
        <v>0</v>
      </c>
      <c r="J10" s="150"/>
      <c r="K10" s="155"/>
      <c r="L10" s="155"/>
      <c r="M10" s="155"/>
      <c r="N10" s="155"/>
      <c r="O10" s="155"/>
      <c r="P10" s="155"/>
      <c r="Q10" s="155"/>
      <c r="R10" s="155"/>
      <c r="S10" s="155"/>
      <c r="T10" s="155"/>
      <c r="U10" s="155"/>
      <c r="V10" s="155"/>
      <c r="W10" s="155"/>
      <c r="X10" s="155"/>
      <c r="Y10" s="155"/>
      <c r="Z10" s="155"/>
      <c r="AA10" s="155"/>
      <c r="AB10" s="155"/>
      <c r="AC10" s="155"/>
      <c r="AD10" s="155"/>
      <c r="AE10" s="155"/>
    </row>
    <row r="11" spans="1:31" s="112" customFormat="1" ht="18.75" customHeight="1" thickBot="1" x14ac:dyDescent="0.3">
      <c r="A11" s="503" t="s">
        <v>184</v>
      </c>
      <c r="B11" s="504"/>
      <c r="C11" s="285">
        <f>'2 - Value Gap'!H14</f>
        <v>0</v>
      </c>
      <c r="D11" s="346">
        <v>0</v>
      </c>
      <c r="E11" s="286">
        <f>D11*$B$7</f>
        <v>0</v>
      </c>
      <c r="F11" s="149"/>
      <c r="G11" s="227" t="s">
        <v>126</v>
      </c>
      <c r="H11" s="295"/>
      <c r="I11" s="348">
        <v>0</v>
      </c>
      <c r="J11" s="150"/>
      <c r="K11" s="155"/>
      <c r="L11" s="155"/>
      <c r="M11" s="155"/>
      <c r="N11" s="155"/>
      <c r="O11" s="155"/>
      <c r="P11" s="155"/>
      <c r="Q11" s="155"/>
      <c r="R11" s="155"/>
      <c r="S11" s="155"/>
      <c r="T11" s="155"/>
      <c r="U11" s="155"/>
      <c r="V11" s="155"/>
      <c r="W11" s="155"/>
      <c r="X11" s="155"/>
      <c r="Y11" s="155"/>
      <c r="Z11" s="155"/>
      <c r="AA11" s="155"/>
      <c r="AB11" s="155"/>
      <c r="AC11" s="155"/>
      <c r="AD11" s="155"/>
      <c r="AE11" s="155"/>
    </row>
    <row r="12" spans="1:31" s="112" customFormat="1" ht="18" customHeight="1" thickBot="1" x14ac:dyDescent="0.3">
      <c r="A12" s="512" t="s">
        <v>207</v>
      </c>
      <c r="B12" s="513"/>
      <c r="C12" s="90">
        <f>SUM(C10:C11)</f>
        <v>0</v>
      </c>
      <c r="D12" s="90">
        <f>SUM(D10:D11)</f>
        <v>0</v>
      </c>
      <c r="E12" s="238">
        <f>SUM(E10:E11)</f>
        <v>0</v>
      </c>
      <c r="F12" s="149"/>
      <c r="G12" s="227" t="s">
        <v>114</v>
      </c>
      <c r="H12" s="295"/>
      <c r="I12" s="85" t="e">
        <f>-((I11-I10)/I11)</f>
        <v>#DIV/0!</v>
      </c>
      <c r="J12" s="150"/>
      <c r="K12" s="155"/>
      <c r="L12" s="155"/>
      <c r="M12" s="155"/>
      <c r="N12" s="155"/>
      <c r="O12" s="155"/>
      <c r="P12" s="155"/>
      <c r="Q12" s="155"/>
      <c r="R12" s="155"/>
      <c r="S12" s="155"/>
      <c r="T12" s="155"/>
      <c r="U12" s="155"/>
      <c r="V12" s="155"/>
      <c r="W12" s="155"/>
      <c r="X12" s="155"/>
      <c r="Y12" s="155"/>
      <c r="Z12" s="155"/>
      <c r="AA12" s="155"/>
      <c r="AB12" s="155"/>
      <c r="AC12" s="155"/>
      <c r="AD12" s="155"/>
      <c r="AE12" s="155"/>
    </row>
    <row r="13" spans="1:31" s="109" customFormat="1" ht="17.45" customHeight="1" x14ac:dyDescent="0.25">
      <c r="A13" s="498" t="s">
        <v>199</v>
      </c>
      <c r="B13" s="499"/>
      <c r="C13" s="354">
        <v>0</v>
      </c>
      <c r="D13" s="347">
        <v>0</v>
      </c>
      <c r="E13" s="212"/>
      <c r="F13" s="152"/>
      <c r="G13" s="228" t="s">
        <v>137</v>
      </c>
      <c r="H13" s="294"/>
      <c r="I13" s="349">
        <v>0</v>
      </c>
      <c r="J13" s="152"/>
      <c r="U13" s="167"/>
      <c r="V13" s="167"/>
      <c r="W13" s="167"/>
      <c r="X13" s="167"/>
      <c r="Y13" s="167"/>
      <c r="Z13" s="167"/>
      <c r="AA13" s="167"/>
      <c r="AB13" s="167"/>
      <c r="AC13" s="167"/>
      <c r="AD13" s="167"/>
    </row>
    <row r="14" spans="1:31" s="109" customFormat="1" ht="17.45" customHeight="1" x14ac:dyDescent="0.25">
      <c r="A14" s="522" t="s">
        <v>79</v>
      </c>
      <c r="B14" s="523"/>
      <c r="C14" s="85" t="e">
        <f>-((C13-(C12))/C13)</f>
        <v>#DIV/0!</v>
      </c>
      <c r="D14" s="85" t="e">
        <f>-((D13-(D12))/D13)</f>
        <v>#DIV/0!</v>
      </c>
      <c r="E14" s="213"/>
      <c r="F14" s="152"/>
      <c r="G14" s="228" t="s">
        <v>138</v>
      </c>
      <c r="H14" s="294"/>
      <c r="I14" s="85" t="e">
        <f>-((I13-I10)/I13)</f>
        <v>#DIV/0!</v>
      </c>
      <c r="J14" s="152"/>
      <c r="U14" s="167"/>
      <c r="V14" s="167"/>
      <c r="W14" s="167"/>
      <c r="X14" s="167"/>
      <c r="Y14" s="167"/>
      <c r="Z14" s="167"/>
      <c r="AA14" s="167"/>
      <c r="AB14" s="167"/>
      <c r="AC14" s="167"/>
      <c r="AD14" s="167"/>
    </row>
    <row r="15" spans="1:31" ht="18.75" customHeight="1" thickBot="1" x14ac:dyDescent="0.3">
      <c r="C15" s="214"/>
      <c r="D15" s="215"/>
      <c r="E15" s="207"/>
      <c r="F15" s="167"/>
      <c r="G15" s="223" t="s">
        <v>168</v>
      </c>
      <c r="H15" s="300"/>
      <c r="I15" s="161">
        <f>'2 - Project Info'!G44</f>
        <v>0</v>
      </c>
      <c r="J15" s="167"/>
    </row>
    <row r="16" spans="1:31" ht="18.75" customHeight="1" thickBot="1" x14ac:dyDescent="0.3">
      <c r="A16" s="524" t="s">
        <v>147</v>
      </c>
      <c r="B16" s="525"/>
      <c r="C16" s="163" t="s">
        <v>70</v>
      </c>
      <c r="D16" s="164" t="s">
        <v>71</v>
      </c>
      <c r="E16" s="163" t="s">
        <v>72</v>
      </c>
      <c r="F16" s="109"/>
      <c r="G16" s="224" t="s">
        <v>81</v>
      </c>
      <c r="H16" s="218"/>
      <c r="I16" s="168">
        <f>'2 - Project Info'!G45</f>
        <v>0</v>
      </c>
      <c r="J16" s="109"/>
    </row>
    <row r="17" spans="1:10" ht="18.75" customHeight="1" thickBot="1" x14ac:dyDescent="0.3">
      <c r="A17" s="225" t="s">
        <v>116</v>
      </c>
      <c r="B17" s="174"/>
      <c r="C17" s="201">
        <f>I32</f>
        <v>0</v>
      </c>
      <c r="D17" s="352">
        <v>0</v>
      </c>
      <c r="E17" s="201">
        <f>D17*$E$7</f>
        <v>0</v>
      </c>
      <c r="F17" s="109"/>
      <c r="G17" s="229" t="s">
        <v>115</v>
      </c>
      <c r="H17" s="219"/>
      <c r="I17" s="86">
        <f>SUM(I6:I10)+I16</f>
        <v>0</v>
      </c>
      <c r="J17" s="109"/>
    </row>
    <row r="18" spans="1:10" s="169" customFormat="1" ht="18.75" customHeight="1" thickBot="1" x14ac:dyDescent="0.3">
      <c r="A18" s="234" t="s">
        <v>117</v>
      </c>
      <c r="B18" s="237"/>
      <c r="C18" s="177">
        <f>'2 - Aff Gap'!F35</f>
        <v>0</v>
      </c>
      <c r="D18" s="353">
        <v>0</v>
      </c>
      <c r="E18" s="201">
        <f>D18*$E$7</f>
        <v>0</v>
      </c>
      <c r="F18" s="167"/>
      <c r="G18" s="230" t="s">
        <v>127</v>
      </c>
      <c r="H18" s="220"/>
      <c r="I18" s="350">
        <v>0</v>
      </c>
    </row>
    <row r="19" spans="1:10" ht="18.600000000000001" customHeight="1" thickBot="1" x14ac:dyDescent="0.3">
      <c r="A19" s="239" t="s">
        <v>118</v>
      </c>
      <c r="B19" s="238"/>
      <c r="C19" s="90">
        <f>SUM(C17:C18)</f>
        <v>0</v>
      </c>
      <c r="D19" s="90">
        <f>SUM(D17:D18)</f>
        <v>0</v>
      </c>
      <c r="E19" s="90">
        <f>D19*$E$7</f>
        <v>0</v>
      </c>
      <c r="F19" s="109"/>
      <c r="G19" s="227" t="s">
        <v>79</v>
      </c>
      <c r="H19" s="295"/>
      <c r="I19" s="85" t="e">
        <f>-((I18-I17)/I18)</f>
        <v>#DIV/0!</v>
      </c>
    </row>
    <row r="20" spans="1:10" ht="26.45" customHeight="1" x14ac:dyDescent="0.25">
      <c r="A20" s="498" t="s">
        <v>142</v>
      </c>
      <c r="B20" s="499"/>
      <c r="C20" s="354">
        <v>0</v>
      </c>
      <c r="D20" s="354">
        <v>0</v>
      </c>
      <c r="E20" s="207"/>
      <c r="F20" s="109"/>
      <c r="G20" s="231" t="s">
        <v>135</v>
      </c>
      <c r="H20" s="221"/>
      <c r="I20" s="351">
        <v>0</v>
      </c>
    </row>
    <row r="21" spans="1:10" ht="18" customHeight="1" thickBot="1" x14ac:dyDescent="0.3">
      <c r="A21" s="522" t="s">
        <v>79</v>
      </c>
      <c r="B21" s="523"/>
      <c r="C21" s="85" t="e">
        <f>-((C20-C17)/C20)</f>
        <v>#DIV/0!</v>
      </c>
      <c r="D21" s="85" t="e">
        <f>-((D20-D17)/D20)</f>
        <v>#DIV/0!</v>
      </c>
      <c r="E21" s="207"/>
      <c r="F21" s="109"/>
      <c r="G21" s="232" t="s">
        <v>136</v>
      </c>
      <c r="H21" s="222"/>
      <c r="I21" s="87" t="e">
        <f>-((I20-I17)/I20)</f>
        <v>#DIV/0!</v>
      </c>
    </row>
    <row r="22" spans="1:10" ht="18.75" customHeight="1" thickBot="1" x14ac:dyDescent="0.3">
      <c r="A22" s="170"/>
      <c r="B22" s="170"/>
      <c r="C22" s="170"/>
      <c r="D22" s="171"/>
      <c r="E22" s="172"/>
      <c r="F22" s="109"/>
    </row>
    <row r="23" spans="1:10" ht="18.75" customHeight="1" thickBot="1" x14ac:dyDescent="0.3">
      <c r="A23" s="248" t="s">
        <v>146</v>
      </c>
      <c r="B23" s="296" t="s">
        <v>91</v>
      </c>
      <c r="C23" s="296" t="s">
        <v>92</v>
      </c>
      <c r="D23" s="297" t="s">
        <v>80</v>
      </c>
      <c r="E23" s="206"/>
      <c r="F23" s="109"/>
      <c r="G23" s="236" t="s">
        <v>128</v>
      </c>
      <c r="H23" s="216"/>
      <c r="I23" s="156" t="s">
        <v>70</v>
      </c>
    </row>
    <row r="24" spans="1:10" ht="18.75" customHeight="1" x14ac:dyDescent="0.25">
      <c r="A24" s="182" t="str">
        <f>'2 - Leverage'!B7</f>
        <v>Click to Enter</v>
      </c>
      <c r="B24" s="183">
        <f>'2 - Leverage'!D7</f>
        <v>0</v>
      </c>
      <c r="C24" s="184" t="str">
        <f>'2 - Leverage'!A7</f>
        <v>Click to Enter</v>
      </c>
      <c r="D24" s="185" t="str">
        <f>'2 - Leverage'!E7</f>
        <v>Click to Enter</v>
      </c>
      <c r="E24" s="207"/>
      <c r="F24" s="109"/>
      <c r="G24" s="244" t="s">
        <v>145</v>
      </c>
      <c r="H24" s="202"/>
      <c r="I24" s="211">
        <f>'2 - Value Gap'!H13+'2 - Value Gap'!H14</f>
        <v>0</v>
      </c>
    </row>
    <row r="25" spans="1:10" ht="18" customHeight="1" thickBot="1" x14ac:dyDescent="0.3">
      <c r="A25" s="186" t="str">
        <f>'2 - Leverage'!B8</f>
        <v>Click to Enter</v>
      </c>
      <c r="B25" s="187">
        <f>'2 - Leverage'!D8</f>
        <v>0</v>
      </c>
      <c r="C25" s="188" t="str">
        <f>'2 - Leverage'!A8</f>
        <v>Click to Enter</v>
      </c>
      <c r="D25" s="189" t="str">
        <f>'2 - Leverage'!E8</f>
        <v>Click to Enter</v>
      </c>
      <c r="E25" s="207"/>
      <c r="F25" s="109"/>
      <c r="G25" s="245" t="s">
        <v>143</v>
      </c>
      <c r="H25" s="246"/>
      <c r="I25" s="247">
        <f>SUM('2 - Value Gap'!H15:H22)</f>
        <v>0</v>
      </c>
    </row>
    <row r="26" spans="1:10" ht="18" customHeight="1" thickBot="1" x14ac:dyDescent="0.3">
      <c r="A26" s="186" t="str">
        <f>'2 - Leverage'!B9</f>
        <v>Click to Enter</v>
      </c>
      <c r="B26" s="187">
        <f>'2 - Leverage'!D9</f>
        <v>0</v>
      </c>
      <c r="C26" s="188" t="str">
        <f>'2 - Leverage'!A9</f>
        <v>Click to Enter</v>
      </c>
      <c r="D26" s="189" t="str">
        <f>'2 - Leverage'!E9</f>
        <v>Click to Enter</v>
      </c>
      <c r="E26" s="207"/>
      <c r="F26" s="109"/>
      <c r="G26" s="242" t="s">
        <v>83</v>
      </c>
      <c r="H26" s="243"/>
      <c r="I26" s="88">
        <f>SUM(I24:I25)</f>
        <v>0</v>
      </c>
    </row>
    <row r="27" spans="1:10" ht="18" customHeight="1" thickBot="1" x14ac:dyDescent="0.3">
      <c r="A27" s="186" t="str">
        <f>'2 - Leverage'!B10</f>
        <v>Click to Enter</v>
      </c>
      <c r="B27" s="187">
        <f>'2 - Leverage'!D10</f>
        <v>0</v>
      </c>
      <c r="C27" s="188" t="str">
        <f>'2 - Leverage'!A10</f>
        <v>Click to Enter</v>
      </c>
      <c r="D27" s="189" t="str">
        <f>'2 - Leverage'!E10</f>
        <v>Click to Enter</v>
      </c>
      <c r="E27" s="209"/>
      <c r="F27" s="109"/>
    </row>
    <row r="28" spans="1:10" ht="18" customHeight="1" thickBot="1" x14ac:dyDescent="0.3">
      <c r="A28" s="186" t="str">
        <f>'2 - Leverage'!B11</f>
        <v>Click to Enter</v>
      </c>
      <c r="B28" s="187">
        <f>'2 - Leverage'!D11</f>
        <v>0</v>
      </c>
      <c r="C28" s="188" t="str">
        <f>'2 - Leverage'!A11</f>
        <v>Click to Enter</v>
      </c>
      <c r="D28" s="189" t="str">
        <f>'2 - Leverage'!E11</f>
        <v>Click to Enter</v>
      </c>
      <c r="E28" s="209"/>
      <c r="F28" s="109"/>
      <c r="G28" s="233" t="s">
        <v>119</v>
      </c>
      <c r="H28" s="299"/>
      <c r="I28" s="163" t="s">
        <v>70</v>
      </c>
    </row>
    <row r="29" spans="1:10" ht="18" customHeight="1" x14ac:dyDescent="0.25">
      <c r="A29" s="186" t="str">
        <f>'2 - Leverage'!B12</f>
        <v>Click to Enter</v>
      </c>
      <c r="B29" s="187">
        <f>'2 - Leverage'!D12</f>
        <v>0</v>
      </c>
      <c r="C29" s="188" t="str">
        <f>'2 - Leverage'!A12</f>
        <v>Click to Enter</v>
      </c>
      <c r="D29" s="189" t="str">
        <f>'2 - Leverage'!E12</f>
        <v>Click to Enter</v>
      </c>
      <c r="E29" s="207"/>
      <c r="F29" s="109"/>
      <c r="G29" s="173" t="s">
        <v>84</v>
      </c>
      <c r="H29" s="174"/>
      <c r="I29" s="201">
        <f>'2 - Aff Gap'!F16</f>
        <v>0</v>
      </c>
    </row>
    <row r="30" spans="1:10" ht="18" customHeight="1" x14ac:dyDescent="0.25">
      <c r="A30" s="186" t="str">
        <f>'2 - Leverage'!B13</f>
        <v>Click to Enter</v>
      </c>
      <c r="B30" s="187">
        <f>'2 - Leverage'!D13</f>
        <v>0</v>
      </c>
      <c r="C30" s="188" t="str">
        <f>'2 - Leverage'!A13</f>
        <v>Click to Enter</v>
      </c>
      <c r="D30" s="189" t="str">
        <f>'2 - Leverage'!E13</f>
        <v>Click to Enter</v>
      </c>
      <c r="E30" s="210"/>
      <c r="F30" s="109"/>
      <c r="G30" s="175" t="s">
        <v>86</v>
      </c>
      <c r="H30" s="176"/>
      <c r="I30" s="201">
        <f>'2 - Aff Gap'!F17</f>
        <v>0</v>
      </c>
    </row>
    <row r="31" spans="1:10" ht="19.899999999999999" customHeight="1" x14ac:dyDescent="0.25">
      <c r="A31" s="186" t="str">
        <f>'2 - Leverage'!B14</f>
        <v>Click to Enter</v>
      </c>
      <c r="B31" s="187">
        <f>'2 - Leverage'!D14</f>
        <v>0</v>
      </c>
      <c r="C31" s="188" t="str">
        <f>'2 - Leverage'!A14</f>
        <v>Click to Enter</v>
      </c>
      <c r="D31" s="189" t="str">
        <f>'2 - Leverage'!E14</f>
        <v>Click to Enter</v>
      </c>
      <c r="E31" s="210"/>
      <c r="F31" s="109"/>
      <c r="G31" s="178" t="s">
        <v>88</v>
      </c>
      <c r="H31" s="179"/>
      <c r="I31" s="201">
        <f>'2 - Aff Gap'!F18</f>
        <v>0</v>
      </c>
    </row>
    <row r="32" spans="1:10" ht="18.75" customHeight="1" x14ac:dyDescent="0.25">
      <c r="A32" s="186" t="str">
        <f>'2 - Leverage'!B15</f>
        <v>Click to Enter</v>
      </c>
      <c r="B32" s="187">
        <f>'2 - Leverage'!D15</f>
        <v>0</v>
      </c>
      <c r="C32" s="188" t="str">
        <f>'2 - Leverage'!A15</f>
        <v>Click to Enter</v>
      </c>
      <c r="D32" s="189" t="str">
        <f>'2 - Leverage'!E15</f>
        <v>Click to Enter</v>
      </c>
      <c r="E32" s="210"/>
      <c r="F32" s="109"/>
      <c r="G32" s="244" t="s">
        <v>141</v>
      </c>
      <c r="H32" s="202"/>
      <c r="I32" s="211">
        <f>'2 - Aff Gap'!F19</f>
        <v>0</v>
      </c>
    </row>
    <row r="33" spans="1:10" ht="18.75" customHeight="1" x14ac:dyDescent="0.25">
      <c r="A33" s="186" t="str">
        <f>'2 - Leverage'!B16</f>
        <v>Click to Enter</v>
      </c>
      <c r="B33" s="187">
        <f>'2 - Leverage'!D16</f>
        <v>0</v>
      </c>
      <c r="C33" s="188" t="str">
        <f>'2 - Leverage'!A16</f>
        <v>Click to Enter</v>
      </c>
      <c r="D33" s="189" t="str">
        <f>'2 - Leverage'!E16</f>
        <v>Click to Enter</v>
      </c>
      <c r="E33" s="208"/>
      <c r="F33" s="109"/>
      <c r="G33" s="223" t="s">
        <v>93</v>
      </c>
      <c r="H33" s="300"/>
      <c r="I33" s="191">
        <f>'2 - Aff Gap'!F20</f>
        <v>0</v>
      </c>
    </row>
    <row r="34" spans="1:10" ht="18.75" customHeight="1" x14ac:dyDescent="0.25">
      <c r="A34" s="186" t="str">
        <f>'2 - Leverage'!B17</f>
        <v>Click to Enter</v>
      </c>
      <c r="B34" s="187">
        <f>'2 - Leverage'!D17</f>
        <v>0</v>
      </c>
      <c r="C34" s="188" t="str">
        <f>'2 - Leverage'!A17</f>
        <v>Click to Enter</v>
      </c>
      <c r="D34" s="189" t="str">
        <f>'2 - Leverage'!E17</f>
        <v>Click to Enter</v>
      </c>
      <c r="E34" s="208"/>
      <c r="F34" s="109"/>
      <c r="G34" s="223" t="s">
        <v>94</v>
      </c>
      <c r="H34" s="300"/>
      <c r="I34" s="191">
        <f>'2 - Aff Gap'!F21</f>
        <v>0</v>
      </c>
    </row>
    <row r="35" spans="1:10" ht="18.75" customHeight="1" thickBot="1" x14ac:dyDescent="0.3">
      <c r="A35" s="186" t="str">
        <f>'2 - Leverage'!B18</f>
        <v>Click to Enter</v>
      </c>
      <c r="B35" s="187">
        <f>'2 - Leverage'!D18</f>
        <v>0</v>
      </c>
      <c r="C35" s="188" t="str">
        <f>'2 - Leverage'!A18</f>
        <v>Click to Enter</v>
      </c>
      <c r="D35" s="189" t="str">
        <f>'2 - Leverage'!E18</f>
        <v>Click to Enter</v>
      </c>
      <c r="E35" s="208"/>
      <c r="F35" s="109"/>
      <c r="G35" s="245" t="s">
        <v>144</v>
      </c>
      <c r="H35" s="246"/>
      <c r="I35" s="191">
        <f>SUM('2 - Aff Gap'!F22:F29)</f>
        <v>0</v>
      </c>
    </row>
    <row r="36" spans="1:10" s="169" customFormat="1" ht="18.75" customHeight="1" thickBot="1" x14ac:dyDescent="0.3">
      <c r="A36" s="186" t="str">
        <f>'2 - Leverage'!B19</f>
        <v>Click to Enter</v>
      </c>
      <c r="B36" s="187">
        <f>'2 - Leverage'!D19</f>
        <v>0</v>
      </c>
      <c r="C36" s="188" t="str">
        <f>'2 - Leverage'!A19</f>
        <v>Click to Enter</v>
      </c>
      <c r="D36" s="189" t="str">
        <f>'2 - Leverage'!E19</f>
        <v>Click to Enter</v>
      </c>
      <c r="E36" s="208"/>
      <c r="F36" s="167"/>
      <c r="G36" s="241" t="s">
        <v>95</v>
      </c>
      <c r="H36" s="203"/>
      <c r="I36" s="88">
        <f>SUM(I30:I35)</f>
        <v>0</v>
      </c>
      <c r="J36" s="180"/>
    </row>
    <row r="37" spans="1:10" ht="18.75" customHeight="1" thickBot="1" x14ac:dyDescent="0.3">
      <c r="D37" s="107"/>
      <c r="E37" s="208"/>
      <c r="F37" s="109"/>
      <c r="I37" s="108"/>
      <c r="J37" s="181"/>
    </row>
    <row r="38" spans="1:10" ht="18.75" customHeight="1" thickBot="1" x14ac:dyDescent="0.3">
      <c r="A38" s="436" t="s">
        <v>208</v>
      </c>
      <c r="B38" s="514"/>
      <c r="C38" s="514"/>
      <c r="D38" s="514"/>
      <c r="E38" s="515"/>
      <c r="F38" s="109"/>
      <c r="G38" s="233" t="s">
        <v>120</v>
      </c>
      <c r="H38" s="298"/>
      <c r="I38" s="163" t="s">
        <v>70</v>
      </c>
      <c r="J38" s="181"/>
    </row>
    <row r="39" spans="1:10" ht="18.75" customHeight="1" x14ac:dyDescent="0.25">
      <c r="A39" s="516"/>
      <c r="B39" s="517"/>
      <c r="C39" s="517"/>
      <c r="D39" s="517"/>
      <c r="E39" s="518"/>
      <c r="F39" s="109"/>
      <c r="G39" s="225" t="s">
        <v>85</v>
      </c>
      <c r="H39" s="174"/>
      <c r="I39" s="201">
        <f>'2 - Aff Gap'!F9</f>
        <v>0</v>
      </c>
      <c r="J39" s="181"/>
    </row>
    <row r="40" spans="1:10" ht="18.75" customHeight="1" thickBot="1" x14ac:dyDescent="0.3">
      <c r="A40" s="516"/>
      <c r="B40" s="517"/>
      <c r="C40" s="517"/>
      <c r="D40" s="517"/>
      <c r="E40" s="518"/>
      <c r="F40" s="109"/>
      <c r="G40" s="234" t="s">
        <v>87</v>
      </c>
      <c r="H40" s="240"/>
      <c r="I40" s="177">
        <f>'2 - Aff Gap'!F10</f>
        <v>0</v>
      </c>
      <c r="J40" s="181"/>
    </row>
    <row r="41" spans="1:10" ht="18.75" customHeight="1" thickBot="1" x14ac:dyDescent="0.3">
      <c r="A41" s="516"/>
      <c r="B41" s="517"/>
      <c r="C41" s="517"/>
      <c r="D41" s="517"/>
      <c r="E41" s="518"/>
      <c r="F41" s="109"/>
      <c r="G41" s="235" t="s">
        <v>89</v>
      </c>
      <c r="H41" s="89"/>
      <c r="I41" s="91">
        <f>SUM(I39:I40)</f>
        <v>0</v>
      </c>
    </row>
    <row r="42" spans="1:10" ht="18.75" customHeight="1" x14ac:dyDescent="0.25">
      <c r="A42" s="516"/>
      <c r="B42" s="517"/>
      <c r="C42" s="517"/>
      <c r="D42" s="517"/>
      <c r="E42" s="518"/>
      <c r="F42" s="109"/>
    </row>
    <row r="43" spans="1:10" ht="18.75" customHeight="1" thickBot="1" x14ac:dyDescent="0.3">
      <c r="A43" s="519"/>
      <c r="B43" s="520"/>
      <c r="C43" s="520"/>
      <c r="D43" s="520"/>
      <c r="E43" s="521"/>
      <c r="F43" s="109"/>
    </row>
    <row r="44" spans="1:10" ht="18.75" customHeight="1" x14ac:dyDescent="0.25">
      <c r="F44" s="109"/>
    </row>
    <row r="45" spans="1:10" ht="18.75" customHeight="1" x14ac:dyDescent="0.25"/>
  </sheetData>
  <sheetProtection algorithmName="SHA-512" hashValue="eWoiipE/xKYEIOJ4HynPqn3usDRHQUHZB+m0WGjQGkQ6ecoZP+vkROQrlzgXSnbZ/K7tMnOzyiJLotjXc0ROJg==" saltValue="ps744Y0jOeLyRxzYOwkn6g==" spinCount="100000" sheet="1" objects="1" scenarios="1" selectLockedCells="1"/>
  <mergeCells count="18">
    <mergeCell ref="A38:E43"/>
    <mergeCell ref="A14:B14"/>
    <mergeCell ref="A16:B16"/>
    <mergeCell ref="A20:B20"/>
    <mergeCell ref="A21:B21"/>
    <mergeCell ref="A13:B13"/>
    <mergeCell ref="A5:E5"/>
    <mergeCell ref="A11:B11"/>
    <mergeCell ref="A1:I1"/>
    <mergeCell ref="B2:E2"/>
    <mergeCell ref="H2:I2"/>
    <mergeCell ref="B3:E3"/>
    <mergeCell ref="H3:I3"/>
    <mergeCell ref="C6:D6"/>
    <mergeCell ref="C7:D7"/>
    <mergeCell ref="A9:B9"/>
    <mergeCell ref="A10:B10"/>
    <mergeCell ref="A12:B12"/>
  </mergeCells>
  <conditionalFormatting sqref="C14:D14">
    <cfRule type="cellIs" dxfId="4" priority="2" operator="greaterThan">
      <formula>0</formula>
    </cfRule>
  </conditionalFormatting>
  <conditionalFormatting sqref="C14:D14">
    <cfRule type="cellIs" dxfId="3" priority="1" operator="greaterThan">
      <formula>0</formula>
    </cfRule>
  </conditionalFormatting>
  <dataValidations count="7">
    <dataValidation allowBlank="1" sqref="D15 E16:E19" xr:uid="{9B79BDF6-C1D5-475D-8098-1B6390D79F66}"/>
    <dataValidation allowBlank="1" promptTitle="Review Multiple Sources" prompt="Review the Leverage Workbook and leverage documentation. If no committed leverage is available, enter $0. If there are multiple committed sources, identify the source and amount on separate lines." sqref="I25" xr:uid="{25B1C004-1616-4E2E-87A1-9032736CDB24}"/>
    <dataValidation allowBlank="1" showInputMessage="1" showErrorMessage="1" prompt="Use Line 17 on Affordability Gap worksheet" sqref="G29" xr:uid="{1E24475C-90CF-443B-ABE4-45614C2245CE}"/>
    <dataValidation allowBlank="1" prompt="Delete committed/pending source fields that are not used. Select source fields A-D, right click delete, &quot;shift cells up&quot; option. If you need to add another source field: select A-D, right click to insert, &quot;shift cells down&quot; option." sqref="G25 G35" xr:uid="{DA3C44A0-1C8B-41E8-8CB0-9A320DAE9B1A}"/>
    <dataValidation allowBlank="1" showErrorMessage="1" sqref="E15" xr:uid="{AB532FFB-A86C-4F1E-8189-A6E231217940}"/>
    <dataValidation allowBlank="1" showInputMessage="1" showErrorMessage="1" promptTitle="Do Not Use with CLT Requests" prompt="The Impact Fund Historical 80th Percentile is not applicable to CLT requests. Please disregard this field for CLT proposals." sqref="D13 D20" xr:uid="{A807C81B-F770-425B-9D27-7588F0AC94EA}"/>
    <dataValidation errorStyle="information" allowBlank="1" showInputMessage="1" showErrorMessage="1" promptTitle="Do Not Use with CLT Requests" prompt="The Impact Fund Historical 80th Percentile is not applicable to CLT requests. Please disregard this field for CLT proposals." sqref="C13 C20" xr:uid="{93113086-F376-4D76-A96C-1FC39CB9A0D2}"/>
  </dataValidations>
  <printOptions horizontalCentered="1"/>
  <pageMargins left="0.7" right="0.7" top="0.75" bottom="0.75" header="0.3" footer="0.3"/>
  <pageSetup paperSize="17" scale="87" orientation="landscape"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08C-2F20-49EF-946E-0B6D6DE14965}">
  <sheetPr>
    <tabColor theme="7" tint="0.39997558519241921"/>
    <pageSetUpPr fitToPage="1"/>
  </sheetPr>
  <dimension ref="A1:M59"/>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3" ht="27" customHeight="1" x14ac:dyDescent="0.3">
      <c r="A1" s="526" t="s">
        <v>232</v>
      </c>
      <c r="B1" s="527"/>
      <c r="C1" s="527"/>
      <c r="D1" s="527"/>
      <c r="E1" s="527"/>
      <c r="F1" s="527"/>
      <c r="G1" s="528"/>
      <c r="H1" s="7"/>
      <c r="I1" s="7"/>
    </row>
    <row r="2" spans="1:13" ht="19.899999999999999" customHeight="1" thickBot="1" x14ac:dyDescent="0.25">
      <c r="A2" s="463" t="s">
        <v>7</v>
      </c>
      <c r="B2" s="464"/>
      <c r="C2" s="464"/>
      <c r="D2" s="464"/>
      <c r="E2" s="464"/>
      <c r="F2" s="464"/>
      <c r="G2" s="465"/>
    </row>
    <row r="3" spans="1:13" ht="4.1500000000000004" customHeight="1" x14ac:dyDescent="0.2">
      <c r="A3" s="472" t="s">
        <v>220</v>
      </c>
      <c r="B3" s="473"/>
      <c r="C3" s="473"/>
      <c r="D3" s="473"/>
      <c r="E3" s="473"/>
      <c r="F3" s="473"/>
      <c r="G3" s="474"/>
    </row>
    <row r="4" spans="1:13" ht="0.75" customHeight="1" x14ac:dyDescent="0.2">
      <c r="A4" s="475"/>
      <c r="B4" s="476"/>
      <c r="C4" s="476"/>
      <c r="D4" s="476"/>
      <c r="E4" s="476"/>
      <c r="F4" s="476"/>
      <c r="G4" s="477"/>
    </row>
    <row r="5" spans="1:13" ht="51.6" customHeight="1" thickBot="1" x14ac:dyDescent="0.25">
      <c r="A5" s="478"/>
      <c r="B5" s="479"/>
      <c r="C5" s="479"/>
      <c r="D5" s="479"/>
      <c r="E5" s="479"/>
      <c r="F5" s="479"/>
      <c r="G5" s="480"/>
    </row>
    <row r="6" spans="1:13" ht="37.15" customHeight="1" thickBot="1" x14ac:dyDescent="0.3">
      <c r="A6" s="8"/>
      <c r="B6" s="466" t="s">
        <v>198</v>
      </c>
      <c r="C6" s="467"/>
      <c r="D6" s="467"/>
      <c r="E6" s="467"/>
      <c r="F6" s="467"/>
      <c r="G6" s="468"/>
      <c r="H6" s="289"/>
    </row>
    <row r="7" spans="1:13" ht="16.899999999999999" customHeight="1" thickBot="1" x14ac:dyDescent="0.25">
      <c r="A7" s="8"/>
      <c r="B7" s="469"/>
      <c r="C7" s="470"/>
      <c r="D7" s="470"/>
      <c r="E7" s="470"/>
      <c r="F7" s="470"/>
      <c r="G7" s="471"/>
      <c r="H7" s="290"/>
    </row>
    <row r="8" spans="1:13" ht="15.75" customHeight="1" thickBot="1" x14ac:dyDescent="0.25">
      <c r="A8" s="72" t="s">
        <v>30</v>
      </c>
      <c r="B8" s="46"/>
      <c r="C8" s="5"/>
      <c r="D8" s="9"/>
      <c r="E8" s="9"/>
      <c r="F8" s="9"/>
      <c r="G8" s="10"/>
    </row>
    <row r="9" spans="1:13" ht="15.75" customHeight="1" thickBot="1" x14ac:dyDescent="0.25">
      <c r="A9" s="8"/>
      <c r="B9" s="44" t="s">
        <v>31</v>
      </c>
      <c r="C9" s="9"/>
      <c r="D9" s="9"/>
      <c r="E9" s="9"/>
      <c r="F9" s="80" t="s">
        <v>15</v>
      </c>
      <c r="G9" s="10"/>
    </row>
    <row r="10" spans="1:13" ht="15.75" customHeight="1" thickBot="1" x14ac:dyDescent="0.25">
      <c r="A10" s="8"/>
      <c r="B10" s="44" t="s">
        <v>154</v>
      </c>
      <c r="C10" s="9"/>
      <c r="D10" s="9"/>
      <c r="E10" s="9"/>
      <c r="F10" s="80" t="s">
        <v>15</v>
      </c>
      <c r="G10" s="10"/>
    </row>
    <row r="11" spans="1:13" ht="15.75" customHeight="1" thickBot="1" x14ac:dyDescent="0.25">
      <c r="A11" s="8"/>
      <c r="B11" s="9" t="s">
        <v>32</v>
      </c>
      <c r="C11" s="9"/>
      <c r="D11" s="9"/>
      <c r="E11" s="9"/>
      <c r="F11" s="80">
        <v>0</v>
      </c>
      <c r="G11" s="10"/>
    </row>
    <row r="12" spans="1:13" ht="15" customHeight="1" thickBot="1" x14ac:dyDescent="0.25">
      <c r="A12" s="8"/>
      <c r="B12" s="9" t="s">
        <v>33</v>
      </c>
      <c r="C12" s="9"/>
      <c r="D12" s="9"/>
      <c r="E12" s="9"/>
      <c r="F12" s="80"/>
      <c r="G12" s="10"/>
    </row>
    <row r="13" spans="1:13" ht="15.75" thickBot="1" x14ac:dyDescent="0.25">
      <c r="A13" s="8"/>
      <c r="B13" s="9" t="s">
        <v>34</v>
      </c>
      <c r="C13" s="9"/>
      <c r="D13" s="9"/>
      <c r="E13" s="9"/>
      <c r="F13" s="80"/>
      <c r="G13" s="10"/>
      <c r="M13" s="5"/>
    </row>
    <row r="14" spans="1:13" ht="15.75" thickBot="1" x14ac:dyDescent="0.25">
      <c r="A14" s="8"/>
      <c r="B14" s="9" t="s">
        <v>61</v>
      </c>
      <c r="C14" s="9"/>
      <c r="D14" s="9"/>
      <c r="E14" s="9"/>
      <c r="F14" s="80"/>
      <c r="G14" s="10"/>
      <c r="M14" s="5"/>
    </row>
    <row r="15" spans="1:13" ht="15.75" customHeight="1" thickBot="1" x14ac:dyDescent="0.3">
      <c r="A15" s="8"/>
      <c r="B15" s="12" t="s">
        <v>35</v>
      </c>
      <c r="C15" s="9"/>
      <c r="D15" s="81" t="s">
        <v>15</v>
      </c>
      <c r="E15" s="18" t="s">
        <v>55</v>
      </c>
      <c r="F15" s="80"/>
      <c r="G15" s="16"/>
    </row>
    <row r="16" spans="1:13" ht="15.75" customHeight="1" thickBot="1" x14ac:dyDescent="0.3">
      <c r="A16" s="8"/>
      <c r="B16" s="12" t="s">
        <v>39</v>
      </c>
      <c r="C16" s="9"/>
      <c r="D16" s="54"/>
      <c r="E16" s="53"/>
      <c r="F16" s="80" t="s">
        <v>15</v>
      </c>
      <c r="G16" s="16"/>
    </row>
    <row r="17" spans="1:8" ht="15.75" customHeight="1" thickBot="1" x14ac:dyDescent="0.25">
      <c r="A17" s="8"/>
      <c r="B17" s="9" t="s">
        <v>2</v>
      </c>
      <c r="C17" s="9"/>
      <c r="D17" s="5"/>
      <c r="E17" s="5"/>
      <c r="F17" s="80" t="s">
        <v>15</v>
      </c>
      <c r="G17" s="16"/>
    </row>
    <row r="18" spans="1:8" ht="15" x14ac:dyDescent="0.2">
      <c r="A18" s="8"/>
      <c r="B18" s="9"/>
      <c r="C18" s="9"/>
      <c r="D18" s="9"/>
      <c r="E18" s="9"/>
      <c r="F18" s="9"/>
      <c r="G18" s="10"/>
    </row>
    <row r="19" spans="1:8" ht="15.75" customHeight="1" thickBot="1" x14ac:dyDescent="0.25">
      <c r="A19" s="60" t="s">
        <v>8</v>
      </c>
      <c r="B19" s="12"/>
      <c r="C19" s="9"/>
      <c r="D19" s="19"/>
      <c r="E19" s="19"/>
      <c r="F19" s="15"/>
      <c r="G19" s="16"/>
    </row>
    <row r="20" spans="1:8" ht="15.75" customHeight="1" thickBot="1" x14ac:dyDescent="0.25">
      <c r="A20" s="8"/>
      <c r="B20" s="12" t="s">
        <v>36</v>
      </c>
      <c r="C20" s="9"/>
      <c r="D20" s="19"/>
      <c r="E20" s="19"/>
      <c r="F20" s="80"/>
      <c r="G20" s="16"/>
    </row>
    <row r="21" spans="1:8" ht="15.75" customHeight="1" thickBot="1" x14ac:dyDescent="0.25">
      <c r="A21" s="8"/>
      <c r="B21" s="12" t="s">
        <v>37</v>
      </c>
      <c r="C21" s="9"/>
      <c r="D21" s="19"/>
      <c r="E21" s="19"/>
      <c r="F21" s="80"/>
      <c r="G21" s="16"/>
    </row>
    <row r="22" spans="1:8" ht="15.75" customHeight="1" thickBot="1" x14ac:dyDescent="0.25">
      <c r="A22" s="8"/>
      <c r="B22" s="12" t="s">
        <v>38</v>
      </c>
      <c r="C22" s="9"/>
      <c r="D22" s="19"/>
      <c r="E22" s="19"/>
      <c r="F22" s="21">
        <f>SUM(F20*F21)</f>
        <v>0</v>
      </c>
      <c r="G22" s="16"/>
    </row>
    <row r="23" spans="1:8" ht="15.75" customHeight="1" thickBot="1" x14ac:dyDescent="0.25">
      <c r="A23" s="8"/>
      <c r="B23" s="12" t="s">
        <v>53</v>
      </c>
      <c r="C23" s="9"/>
      <c r="D23" s="19"/>
      <c r="E23" s="19"/>
      <c r="F23" s="58">
        <f>F22/43560</f>
        <v>0</v>
      </c>
      <c r="G23" s="16"/>
    </row>
    <row r="24" spans="1:8" ht="15" x14ac:dyDescent="0.2">
      <c r="A24" s="8"/>
      <c r="B24" s="9"/>
      <c r="C24" s="9"/>
      <c r="D24" s="9"/>
      <c r="E24" s="9"/>
      <c r="F24" s="9"/>
      <c r="G24" s="10"/>
    </row>
    <row r="25" spans="1:8" s="194" customFormat="1" ht="15.75" thickBot="1" x14ac:dyDescent="0.25">
      <c r="A25" s="197" t="s">
        <v>131</v>
      </c>
      <c r="B25" s="198"/>
      <c r="C25" s="198"/>
      <c r="D25" s="193"/>
      <c r="E25" s="193"/>
      <c r="F25" s="193"/>
      <c r="G25" s="355"/>
    </row>
    <row r="26" spans="1:8" s="194" customFormat="1" ht="15.75" customHeight="1" thickBot="1" x14ac:dyDescent="0.25">
      <c r="A26" s="199"/>
      <c r="B26" s="198" t="s">
        <v>155</v>
      </c>
      <c r="C26" s="200"/>
      <c r="F26" s="192" t="s">
        <v>15</v>
      </c>
      <c r="G26" s="16"/>
      <c r="H26" s="356"/>
    </row>
    <row r="27" spans="1:8" s="194" customFormat="1" ht="15.75" customHeight="1" thickBot="1" x14ac:dyDescent="0.25">
      <c r="A27" s="199"/>
      <c r="B27" s="198" t="s">
        <v>132</v>
      </c>
      <c r="C27" s="200"/>
      <c r="F27" s="192" t="s">
        <v>15</v>
      </c>
      <c r="G27" s="16"/>
      <c r="H27" s="356"/>
    </row>
    <row r="28" spans="1:8" ht="15.75" customHeight="1" x14ac:dyDescent="0.2">
      <c r="A28" s="195"/>
      <c r="B28" s="196"/>
      <c r="F28" s="19"/>
      <c r="G28" s="16"/>
      <c r="H28" s="357"/>
    </row>
    <row r="29" spans="1:8" ht="15.75" customHeight="1" thickBot="1" x14ac:dyDescent="0.25">
      <c r="A29" s="60" t="s">
        <v>29</v>
      </c>
      <c r="B29" s="20"/>
      <c r="C29" s="22"/>
      <c r="D29" s="22"/>
      <c r="E29" s="22"/>
      <c r="F29" s="22"/>
      <c r="G29" s="23"/>
    </row>
    <row r="30" spans="1:8" ht="21.75" customHeight="1" thickBot="1" x14ac:dyDescent="0.3">
      <c r="A30" s="8"/>
      <c r="B30" s="77" t="s">
        <v>200</v>
      </c>
      <c r="C30" s="79"/>
      <c r="D30" s="9"/>
      <c r="E30" s="9"/>
      <c r="F30" s="9"/>
      <c r="G30" s="78" t="s">
        <v>99</v>
      </c>
    </row>
    <row r="31" spans="1:8" ht="15.75" customHeight="1" x14ac:dyDescent="0.2">
      <c r="A31" s="8"/>
      <c r="B31" s="15"/>
      <c r="C31" s="358" t="s">
        <v>156</v>
      </c>
      <c r="D31" s="55"/>
      <c r="E31" s="55"/>
      <c r="F31" s="55"/>
      <c r="G31" s="135">
        <v>0</v>
      </c>
    </row>
    <row r="32" spans="1:8" ht="15.75" customHeight="1" x14ac:dyDescent="0.2">
      <c r="A32" s="8"/>
      <c r="B32" s="15"/>
      <c r="C32" s="49" t="s">
        <v>56</v>
      </c>
      <c r="D32" s="55"/>
      <c r="E32" s="55"/>
      <c r="F32" s="55"/>
      <c r="G32" s="136">
        <v>0</v>
      </c>
    </row>
    <row r="33" spans="1:11" ht="15.75" customHeight="1" x14ac:dyDescent="0.2">
      <c r="A33" s="8"/>
      <c r="B33" s="15"/>
      <c r="C33" s="51" t="s">
        <v>98</v>
      </c>
      <c r="D33" s="50"/>
      <c r="E33" s="50"/>
      <c r="F33" s="50"/>
      <c r="G33" s="136">
        <v>0</v>
      </c>
    </row>
    <row r="34" spans="1:11" ht="15.75" customHeight="1" thickBot="1" x14ac:dyDescent="0.25">
      <c r="A34" s="8"/>
      <c r="B34" s="15"/>
      <c r="C34" s="291" t="s">
        <v>202</v>
      </c>
      <c r="D34" s="56"/>
      <c r="E34" s="102"/>
      <c r="F34" s="103"/>
      <c r="G34" s="137">
        <v>0</v>
      </c>
    </row>
    <row r="35" spans="1:11" ht="25.15" customHeight="1" thickBot="1" x14ac:dyDescent="0.25">
      <c r="A35" s="8"/>
      <c r="B35" s="15"/>
      <c r="C35" s="75" t="s">
        <v>60</v>
      </c>
      <c r="D35" s="52"/>
      <c r="E35" s="52"/>
      <c r="F35" s="52"/>
      <c r="G35" s="47">
        <f>SUM(G31:G34)</f>
        <v>0</v>
      </c>
      <c r="H35" s="14"/>
      <c r="I35" s="14"/>
      <c r="J35" s="14"/>
      <c r="K35" s="14"/>
    </row>
    <row r="36" spans="1:11" ht="15.75" customHeight="1" x14ac:dyDescent="0.2">
      <c r="A36" s="8"/>
      <c r="B36" s="15"/>
      <c r="C36" s="28"/>
      <c r="D36" s="28"/>
      <c r="E36" s="28"/>
      <c r="F36" s="28"/>
      <c r="G36" s="118"/>
      <c r="H36" s="25"/>
      <c r="I36" s="14"/>
      <c r="J36" s="14"/>
      <c r="K36" s="14"/>
    </row>
    <row r="37" spans="1:11" ht="15.75" thickBot="1" x14ac:dyDescent="0.25">
      <c r="A37" s="8"/>
      <c r="B37" s="24" t="s">
        <v>201</v>
      </c>
      <c r="C37" s="9"/>
      <c r="D37" s="9"/>
      <c r="E37" s="9"/>
      <c r="F37" s="9"/>
      <c r="G37" s="119"/>
      <c r="H37" s="25"/>
      <c r="I37" s="14"/>
      <c r="J37" s="14"/>
      <c r="K37" s="9"/>
    </row>
    <row r="38" spans="1:11" ht="32.450000000000003" customHeight="1" thickBot="1" x14ac:dyDescent="0.25">
      <c r="A38" s="8"/>
      <c r="B38" s="15"/>
      <c r="C38" s="534" t="s">
        <v>195</v>
      </c>
      <c r="D38" s="535"/>
      <c r="E38" s="535"/>
      <c r="F38" s="536"/>
      <c r="G38" s="139">
        <v>0</v>
      </c>
      <c r="H38" s="293"/>
      <c r="I38" s="14"/>
      <c r="J38" s="14"/>
      <c r="K38" s="14"/>
    </row>
    <row r="39" spans="1:11" ht="25.5" customHeight="1" thickBot="1" x14ac:dyDescent="0.25">
      <c r="A39" s="8"/>
      <c r="B39" s="15"/>
      <c r="C39" s="529" t="s">
        <v>59</v>
      </c>
      <c r="D39" s="530"/>
      <c r="E39" s="530"/>
      <c r="F39" s="530"/>
      <c r="G39" s="76">
        <f>SUM(G38:G38)</f>
        <v>0</v>
      </c>
    </row>
    <row r="40" spans="1:11" ht="24.75" customHeight="1" thickTop="1" thickBot="1" x14ac:dyDescent="0.25">
      <c r="A40" s="8"/>
      <c r="B40" s="15"/>
      <c r="C40" s="69" t="s">
        <v>6</v>
      </c>
      <c r="D40" s="70"/>
      <c r="E40" s="70"/>
      <c r="F40" s="70"/>
      <c r="G40" s="120">
        <f>G35+G39</f>
        <v>0</v>
      </c>
    </row>
    <row r="41" spans="1:11" ht="15.75" customHeight="1" thickTop="1" x14ac:dyDescent="0.2">
      <c r="A41" s="8"/>
      <c r="B41" s="9"/>
      <c r="C41" s="9"/>
      <c r="D41" s="9"/>
      <c r="E41" s="9"/>
      <c r="F41" s="9"/>
      <c r="G41" s="121"/>
    </row>
    <row r="42" spans="1:11" ht="15.75" thickBot="1" x14ac:dyDescent="0.25">
      <c r="A42" s="8"/>
      <c r="B42" s="24" t="s">
        <v>3</v>
      </c>
      <c r="C42" s="27"/>
      <c r="D42" s="9"/>
      <c r="E42" s="9"/>
      <c r="F42" s="9"/>
      <c r="G42" s="119"/>
      <c r="H42" s="25"/>
      <c r="I42" s="14"/>
      <c r="J42" s="14"/>
      <c r="K42" s="14"/>
    </row>
    <row r="43" spans="1:11" ht="15.75" customHeight="1" x14ac:dyDescent="0.2">
      <c r="A43" s="8"/>
      <c r="B43" s="15"/>
      <c r="C43" s="292" t="s">
        <v>203</v>
      </c>
      <c r="D43" s="50"/>
      <c r="E43" s="50"/>
      <c r="F43" s="50"/>
      <c r="G43" s="133">
        <v>0</v>
      </c>
    </row>
    <row r="44" spans="1:11" ht="15.75" customHeight="1" thickBot="1" x14ac:dyDescent="0.25">
      <c r="A44" s="8"/>
      <c r="B44" s="15"/>
      <c r="C44" s="51" t="s">
        <v>111</v>
      </c>
      <c r="D44" s="50"/>
      <c r="E44" s="50"/>
      <c r="F44" s="50"/>
      <c r="G44" s="132">
        <v>0</v>
      </c>
    </row>
    <row r="45" spans="1:11" ht="25.15" customHeight="1" thickTop="1" thickBot="1" x14ac:dyDescent="0.25">
      <c r="A45" s="8"/>
      <c r="B45" s="15"/>
      <c r="C45" s="69" t="s">
        <v>9</v>
      </c>
      <c r="D45" s="70"/>
      <c r="E45" s="70"/>
      <c r="F45" s="70"/>
      <c r="G45" s="122">
        <f>SUM(G43:G44)</f>
        <v>0</v>
      </c>
    </row>
    <row r="46" spans="1:11" ht="25.15" customHeight="1" thickTop="1" thickBot="1" x14ac:dyDescent="0.25">
      <c r="A46" s="8"/>
      <c r="B46" s="15"/>
      <c r="C46" s="69" t="s">
        <v>54</v>
      </c>
      <c r="D46" s="70"/>
      <c r="E46" s="70"/>
      <c r="F46" s="70"/>
      <c r="G46" s="122">
        <f>G40+G45</f>
        <v>0</v>
      </c>
    </row>
    <row r="47" spans="1:11" ht="15.75" customHeight="1" thickTop="1" x14ac:dyDescent="0.2">
      <c r="A47" s="8"/>
      <c r="B47" s="15"/>
      <c r="C47" s="28"/>
      <c r="D47" s="28"/>
      <c r="E47" s="28"/>
      <c r="F47" s="28"/>
      <c r="G47" s="123"/>
    </row>
    <row r="48" spans="1:11" ht="15.75" customHeight="1" thickBot="1" x14ac:dyDescent="0.3">
      <c r="A48" s="60" t="s">
        <v>28</v>
      </c>
      <c r="B48" s="29"/>
      <c r="C48" s="30"/>
      <c r="D48" s="30"/>
      <c r="E48" s="30"/>
      <c r="F48" s="30"/>
      <c r="G48" s="124"/>
    </row>
    <row r="49" spans="1:7" ht="20.25" customHeight="1" thickTop="1" thickBot="1" x14ac:dyDescent="0.25">
      <c r="A49" s="31"/>
      <c r="B49" s="128"/>
      <c r="C49" s="531" t="s">
        <v>139</v>
      </c>
      <c r="D49" s="532"/>
      <c r="E49" s="532"/>
      <c r="F49" s="533"/>
      <c r="G49" s="82">
        <v>0</v>
      </c>
    </row>
    <row r="50" spans="1:7" ht="15.75" customHeight="1" thickTop="1" x14ac:dyDescent="0.2">
      <c r="A50" s="8"/>
      <c r="B50" s="15"/>
      <c r="C50" s="28"/>
      <c r="D50" s="28"/>
      <c r="E50" s="28"/>
      <c r="F50" s="28"/>
      <c r="G50" s="26"/>
    </row>
    <row r="51" spans="1:7" ht="15.75" customHeight="1" thickBot="1" x14ac:dyDescent="0.25">
      <c r="A51" s="457" t="s">
        <v>22</v>
      </c>
      <c r="B51" s="458"/>
      <c r="C51" s="458"/>
      <c r="D51" s="458"/>
      <c r="E51" s="458"/>
      <c r="F51" s="458"/>
      <c r="G51" s="459"/>
    </row>
    <row r="52" spans="1:7" ht="100.5" customHeight="1" thickBot="1" x14ac:dyDescent="0.25">
      <c r="A52" s="454" t="s">
        <v>140</v>
      </c>
      <c r="B52" s="455"/>
      <c r="C52" s="455"/>
      <c r="D52" s="455"/>
      <c r="E52" s="455"/>
      <c r="F52" s="455"/>
      <c r="G52" s="456"/>
    </row>
    <row r="53" spans="1:7" ht="15" hidden="1" x14ac:dyDescent="0.25">
      <c r="E53" s="11" t="s">
        <v>148</v>
      </c>
      <c r="F53" s="14"/>
      <c r="G53" s="13" t="s">
        <v>20</v>
      </c>
    </row>
    <row r="54" spans="1:7" ht="15" hidden="1" x14ac:dyDescent="0.25">
      <c r="C54" s="11" t="s">
        <v>15</v>
      </c>
      <c r="E54" s="13" t="s">
        <v>16</v>
      </c>
      <c r="F54" s="43" t="s">
        <v>15</v>
      </c>
      <c r="G54" s="17" t="s">
        <v>49</v>
      </c>
    </row>
    <row r="55" spans="1:7" ht="15" hidden="1" x14ac:dyDescent="0.25">
      <c r="C55" s="11" t="s">
        <v>46</v>
      </c>
      <c r="E55" s="11" t="s">
        <v>157</v>
      </c>
      <c r="F55" s="43" t="s">
        <v>40</v>
      </c>
    </row>
    <row r="56" spans="1:7" ht="15" hidden="1" x14ac:dyDescent="0.25">
      <c r="C56" s="11" t="s">
        <v>63</v>
      </c>
      <c r="E56" s="14"/>
      <c r="F56" s="43" t="s">
        <v>41</v>
      </c>
    </row>
    <row r="57" spans="1:7" ht="15" hidden="1" x14ac:dyDescent="0.25">
      <c r="C57" s="11" t="s">
        <v>48</v>
      </c>
      <c r="E57" s="14"/>
      <c r="F57" s="43" t="s">
        <v>42</v>
      </c>
    </row>
    <row r="58" spans="1:7" hidden="1" x14ac:dyDescent="0.2">
      <c r="E58" s="14"/>
      <c r="F58" s="43" t="s">
        <v>43</v>
      </c>
    </row>
    <row r="59" spans="1:7" x14ac:dyDescent="0.2">
      <c r="E59" s="14"/>
      <c r="F59" s="14"/>
    </row>
  </sheetData>
  <sheetProtection algorithmName="SHA-512" hashValue="mBpm/q5QKPK0Iy1ImYNH5j0YNjXGYpf0CjY4CkEWtYQMgLLtwHLlCiHvnyFde9eApRilJARFQQWIdj1C0N824Q==" saltValue="HKsgsOfLYp+5gr1PZtqnYw==" spinCount="100000" sheet="1" objects="1" scenarios="1" selectLockedCells="1"/>
  <mergeCells count="10">
    <mergeCell ref="A51:G51"/>
    <mergeCell ref="A52:G52"/>
    <mergeCell ref="A1:G1"/>
    <mergeCell ref="A2:G2"/>
    <mergeCell ref="A3:G5"/>
    <mergeCell ref="B6:G6"/>
    <mergeCell ref="B7:G7"/>
    <mergeCell ref="C39:F39"/>
    <mergeCell ref="C49:F49"/>
    <mergeCell ref="C38:F38"/>
  </mergeCells>
  <conditionalFormatting sqref="G49">
    <cfRule type="cellIs" dxfId="2" priority="1" stopIfTrue="1" operator="greaterThan">
      <formula>$G$46</formula>
    </cfRule>
  </conditionalFormatting>
  <dataValidations count="12">
    <dataValidation allowBlank="1" sqref="F28" xr:uid="{9B91EEEF-70D5-45E7-A6D2-1C915E2580DF}"/>
    <dataValidation type="whole" operator="lessThan" allowBlank="1" showInputMessage="1" showErrorMessage="1" errorTitle="Excessive Developer Fee" error="Cannot exceed 10 percent of TDC" sqref="G44" xr:uid="{478920BC-97B3-45F0-93C8-FD50E9461451}">
      <formula1>0.1*G46</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49" xr:uid="{92A5134F-DB16-4301-9381-F0DDDBA9C2E1}">
      <formula1>G46</formula1>
    </dataValidation>
    <dataValidation allowBlank="1" showInputMessage="1" showErrorMessage="1" prompt="Include finished, above-ground square feet." sqref="F11" xr:uid="{14AEBD63-250E-48D2-AB96-87060A1A7A36}"/>
    <dataValidation allowBlank="1" showErrorMessage="1" sqref="D16" xr:uid="{90F83670-5C1F-4BC7-96BB-4E8746C8539B}"/>
    <dataValidation type="list" allowBlank="1" showInputMessage="1" showErrorMessage="1" sqref="F16" xr:uid="{BB895F19-B981-4827-B2FE-CD5D0DA0A613}">
      <formula1>$F$54:$F$58</formula1>
    </dataValidation>
    <dataValidation type="list" allowBlank="1" showInputMessage="1" showErrorMessage="1" sqref="F10" xr:uid="{590E1BFA-4372-444C-9BAE-689A080FFCB8}">
      <formula1>$C$54:$C$57</formula1>
    </dataValidation>
    <dataValidation type="list" allowBlank="1" showInputMessage="1" showErrorMessage="1" promptTitle="Choose One" sqref="D9:E10" xr:uid="{BB7F1973-8BC3-4275-BEE9-FC040306AB00}">
      <formula1>$E$51:$E$51</formula1>
    </dataValidation>
    <dataValidation type="list" allowBlank="1" showInputMessage="1" showErrorMessage="1" sqref="F17" xr:uid="{F164140F-1B38-4E45-8B70-05AECF10716B}">
      <formula1>$G$51:$G$54</formula1>
    </dataValidation>
    <dataValidation type="list" allowBlank="1" showInputMessage="1" showErrorMessage="1" sqref="F26:F27" xr:uid="{7EF1BB1F-D401-4455-9D5A-07E3A531F709}">
      <formula1>$C$51:$C$51</formula1>
    </dataValidation>
    <dataValidation type="list" allowBlank="1" showInputMessage="1" showErrorMessage="1" sqref="D15" xr:uid="{EBA647F8-308E-4A94-9FB0-92C045E17170}">
      <formula1>$F$51:$F$51</formula1>
    </dataValidation>
    <dataValidation type="list" allowBlank="1" showInputMessage="1" showErrorMessage="1" sqref="F9" xr:uid="{7373A843-A90B-4536-9FEE-691CA6477363}">
      <formula1>$E$51:$E$55</formula1>
    </dataValidation>
  </dataValidations>
  <printOptions horizontalCentered="1" verticalCentered="1"/>
  <pageMargins left="0.5" right="0.5" top="0.25" bottom="0.25" header="0.25" footer="0.25"/>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AF42-EE24-4C5C-A196-9DD0D936D398}">
  <sheetPr>
    <tabColor theme="7" tint="0.39997558519241921"/>
    <pageSetUpPr fitToPage="1"/>
  </sheetPr>
  <dimension ref="A1:H38"/>
  <sheetViews>
    <sheetView showGridLines="0" zoomScaleNormal="100" zoomScaleSheetLayoutView="80" workbookViewId="0">
      <selection activeCell="A7" sqref="A7"/>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142"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537" t="s">
        <v>232</v>
      </c>
      <c r="B1" s="538"/>
      <c r="C1" s="538"/>
      <c r="D1" s="538"/>
      <c r="E1" s="538"/>
      <c r="F1" s="539"/>
    </row>
    <row r="2" spans="1:8" ht="22.5" customHeight="1" thickBot="1" x14ac:dyDescent="0.25">
      <c r="A2" s="489" t="s">
        <v>109</v>
      </c>
      <c r="B2" s="490"/>
      <c r="C2" s="490"/>
      <c r="D2" s="490"/>
      <c r="E2" s="490"/>
      <c r="F2" s="491"/>
    </row>
    <row r="3" spans="1:8" ht="111" customHeight="1" x14ac:dyDescent="0.2">
      <c r="A3" s="492" t="s">
        <v>204</v>
      </c>
      <c r="B3" s="493"/>
      <c r="C3" s="493"/>
      <c r="D3" s="493"/>
      <c r="E3" s="493"/>
      <c r="F3" s="494"/>
      <c r="G3" s="143"/>
    </row>
    <row r="4" spans="1:8" ht="22.15" customHeight="1" thickBot="1" x14ac:dyDescent="0.25">
      <c r="A4" s="495" t="s">
        <v>190</v>
      </c>
      <c r="B4" s="496"/>
      <c r="C4" s="496"/>
      <c r="D4" s="496"/>
      <c r="E4" s="496"/>
      <c r="F4" s="497"/>
      <c r="H4" s="84"/>
    </row>
    <row r="5" spans="1:8" ht="15.75" thickBot="1" x14ac:dyDescent="0.25">
      <c r="A5" s="92"/>
      <c r="B5" s="100"/>
      <c r="C5" s="100"/>
      <c r="D5" s="100"/>
      <c r="E5" s="100"/>
      <c r="F5" s="100"/>
    </row>
    <row r="6" spans="1:8" ht="61.9" customHeight="1" thickBot="1" x14ac:dyDescent="0.25">
      <c r="A6" s="104" t="s">
        <v>0</v>
      </c>
      <c r="B6" s="104" t="s">
        <v>90</v>
      </c>
      <c r="C6" s="105" t="s">
        <v>153</v>
      </c>
      <c r="D6" s="105" t="s">
        <v>151</v>
      </c>
      <c r="E6" s="105" t="s">
        <v>110</v>
      </c>
      <c r="F6" s="105" t="s">
        <v>152</v>
      </c>
      <c r="H6" s="106"/>
    </row>
    <row r="7" spans="1:8" ht="20.100000000000001" customHeight="1" x14ac:dyDescent="0.2">
      <c r="A7" s="126" t="s">
        <v>15</v>
      </c>
      <c r="B7" s="127" t="s">
        <v>15</v>
      </c>
      <c r="C7" s="125"/>
      <c r="D7" s="94">
        <v>0</v>
      </c>
      <c r="E7" s="95" t="s">
        <v>15</v>
      </c>
      <c r="F7" s="101"/>
    </row>
    <row r="8" spans="1:8" ht="20.100000000000001" customHeight="1" x14ac:dyDescent="0.2">
      <c r="A8" s="126" t="s">
        <v>15</v>
      </c>
      <c r="B8" s="127" t="s">
        <v>15</v>
      </c>
      <c r="C8" s="125"/>
      <c r="D8" s="96">
        <v>0</v>
      </c>
      <c r="E8" s="95" t="s">
        <v>15</v>
      </c>
      <c r="F8" s="101"/>
    </row>
    <row r="9" spans="1:8" ht="20.100000000000001" customHeight="1" x14ac:dyDescent="0.2">
      <c r="A9" s="126" t="s">
        <v>15</v>
      </c>
      <c r="B9" s="127" t="s">
        <v>15</v>
      </c>
      <c r="C9" s="125"/>
      <c r="D9" s="96">
        <v>0</v>
      </c>
      <c r="E9" s="95" t="s">
        <v>15</v>
      </c>
      <c r="F9" s="101"/>
    </row>
    <row r="10" spans="1:8" ht="20.100000000000001" customHeight="1" x14ac:dyDescent="0.2">
      <c r="A10" s="126" t="s">
        <v>15</v>
      </c>
      <c r="B10" s="127" t="s">
        <v>15</v>
      </c>
      <c r="C10" s="125"/>
      <c r="D10" s="96">
        <v>0</v>
      </c>
      <c r="E10" s="95" t="s">
        <v>15</v>
      </c>
      <c r="F10" s="101"/>
    </row>
    <row r="11" spans="1:8" ht="20.100000000000001" customHeight="1" x14ac:dyDescent="0.2">
      <c r="A11" s="126" t="s">
        <v>15</v>
      </c>
      <c r="B11" s="127" t="s">
        <v>15</v>
      </c>
      <c r="C11" s="125"/>
      <c r="D11" s="96">
        <v>0</v>
      </c>
      <c r="E11" s="95" t="s">
        <v>15</v>
      </c>
      <c r="F11" s="101"/>
    </row>
    <row r="12" spans="1:8" ht="20.100000000000001" customHeight="1" x14ac:dyDescent="0.2">
      <c r="A12" s="126" t="s">
        <v>15</v>
      </c>
      <c r="B12" s="127" t="s">
        <v>15</v>
      </c>
      <c r="C12" s="125"/>
      <c r="D12" s="96">
        <v>0</v>
      </c>
      <c r="E12" s="95" t="s">
        <v>15</v>
      </c>
      <c r="F12" s="101"/>
      <c r="H12" s="5"/>
    </row>
    <row r="13" spans="1:8" ht="20.100000000000001" customHeight="1" x14ac:dyDescent="0.2">
      <c r="A13" s="126" t="s">
        <v>15</v>
      </c>
      <c r="B13" s="127" t="s">
        <v>15</v>
      </c>
      <c r="C13" s="125"/>
      <c r="D13" s="97">
        <v>0</v>
      </c>
      <c r="E13" s="95" t="s">
        <v>15</v>
      </c>
      <c r="F13" s="101"/>
      <c r="H13" s="5"/>
    </row>
    <row r="14" spans="1:8" ht="20.100000000000001" customHeight="1" x14ac:dyDescent="0.2">
      <c r="A14" s="126" t="s">
        <v>15</v>
      </c>
      <c r="B14" s="127" t="s">
        <v>15</v>
      </c>
      <c r="C14" s="125"/>
      <c r="D14" s="96">
        <v>0</v>
      </c>
      <c r="E14" s="95" t="s">
        <v>15</v>
      </c>
      <c r="F14" s="101"/>
      <c r="H14" s="5"/>
    </row>
    <row r="15" spans="1:8" ht="20.100000000000001" customHeight="1" x14ac:dyDescent="0.2">
      <c r="A15" s="126" t="s">
        <v>15</v>
      </c>
      <c r="B15" s="127" t="s">
        <v>15</v>
      </c>
      <c r="C15" s="125"/>
      <c r="D15" s="97">
        <v>0</v>
      </c>
      <c r="E15" s="95" t="s">
        <v>15</v>
      </c>
      <c r="F15" s="101"/>
      <c r="H15" s="5"/>
    </row>
    <row r="16" spans="1:8" ht="20.100000000000001" customHeight="1" x14ac:dyDescent="0.2">
      <c r="A16" s="126" t="s">
        <v>15</v>
      </c>
      <c r="B16" s="127" t="s">
        <v>15</v>
      </c>
      <c r="C16" s="125"/>
      <c r="D16" s="96">
        <v>0</v>
      </c>
      <c r="E16" s="95" t="s">
        <v>15</v>
      </c>
      <c r="F16" s="101"/>
      <c r="H16" s="5"/>
    </row>
    <row r="17" spans="1:8" ht="20.100000000000001" customHeight="1" x14ac:dyDescent="0.2">
      <c r="A17" s="126" t="s">
        <v>15</v>
      </c>
      <c r="B17" s="127" t="s">
        <v>15</v>
      </c>
      <c r="C17" s="125"/>
      <c r="D17" s="97">
        <v>0</v>
      </c>
      <c r="E17" s="95" t="s">
        <v>15</v>
      </c>
      <c r="F17" s="101"/>
      <c r="H17" s="5"/>
    </row>
    <row r="18" spans="1:8" ht="20.100000000000001" customHeight="1" x14ac:dyDescent="0.2">
      <c r="A18" s="126" t="s">
        <v>15</v>
      </c>
      <c r="B18" s="127" t="s">
        <v>15</v>
      </c>
      <c r="C18" s="125"/>
      <c r="D18" s="96">
        <v>0</v>
      </c>
      <c r="E18" s="95" t="s">
        <v>15</v>
      </c>
      <c r="F18" s="101"/>
      <c r="H18" s="5"/>
    </row>
    <row r="19" spans="1:8" ht="20.100000000000001" customHeight="1" thickBot="1" x14ac:dyDescent="0.25">
      <c r="A19" s="126" t="s">
        <v>15</v>
      </c>
      <c r="B19" s="127" t="s">
        <v>15</v>
      </c>
      <c r="C19" s="125"/>
      <c r="D19" s="98">
        <v>0</v>
      </c>
      <c r="E19" s="95" t="s">
        <v>15</v>
      </c>
      <c r="F19" s="101"/>
      <c r="H19" s="5"/>
    </row>
    <row r="20" spans="1:8" ht="24" customHeight="1" thickBot="1" x14ac:dyDescent="0.25">
      <c r="A20" s="93"/>
      <c r="B20" s="108"/>
      <c r="C20" s="144" t="s">
        <v>27</v>
      </c>
      <c r="D20" s="131">
        <f>SUM(D7:D19)</f>
        <v>0</v>
      </c>
      <c r="E20" s="108"/>
      <c r="F20" s="108"/>
      <c r="H20" s="5"/>
    </row>
    <row r="21" spans="1:8" ht="15" customHeight="1" x14ac:dyDescent="0.2">
      <c r="A21" s="5"/>
      <c r="B21" s="109"/>
      <c r="C21" s="110"/>
      <c r="D21" s="111"/>
      <c r="E21" s="109"/>
      <c r="F21" s="109"/>
      <c r="H21" s="5"/>
    </row>
    <row r="22" spans="1:8" ht="8.25" customHeight="1" x14ac:dyDescent="0.2">
      <c r="A22" s="5"/>
      <c r="B22" s="5"/>
      <c r="C22" s="5"/>
      <c r="D22" s="5"/>
      <c r="E22" s="5"/>
      <c r="F22" s="5"/>
    </row>
    <row r="23" spans="1:8" ht="15" customHeight="1" thickBot="1" x14ac:dyDescent="0.25">
      <c r="A23" s="458" t="s">
        <v>22</v>
      </c>
      <c r="B23" s="458"/>
      <c r="C23" s="458"/>
      <c r="D23" s="458"/>
      <c r="E23" s="458"/>
      <c r="F23" s="458"/>
    </row>
    <row r="24" spans="1:8" ht="94.9" customHeight="1" thickBot="1" x14ac:dyDescent="0.25">
      <c r="A24" s="483"/>
      <c r="B24" s="484"/>
      <c r="C24" s="484"/>
      <c r="D24" s="484"/>
      <c r="E24" s="484"/>
      <c r="F24" s="485"/>
    </row>
    <row r="25" spans="1:8" x14ac:dyDescent="0.2">
      <c r="A25" s="6"/>
      <c r="B25" s="6"/>
      <c r="C25" s="6"/>
      <c r="D25" s="6"/>
      <c r="E25" s="6"/>
    </row>
    <row r="26" spans="1:8" x14ac:dyDescent="0.2">
      <c r="A26" s="6"/>
      <c r="B26" s="6"/>
      <c r="C26" s="6"/>
      <c r="D26" s="6"/>
      <c r="E26" s="6"/>
    </row>
    <row r="27" spans="1:8" x14ac:dyDescent="0.2">
      <c r="A27" s="6"/>
      <c r="B27" s="6"/>
      <c r="C27" s="6"/>
      <c r="D27" s="6"/>
      <c r="E27" s="6"/>
    </row>
    <row r="28" spans="1:8" ht="13.9" hidden="1" customHeight="1" x14ac:dyDescent="0.2">
      <c r="A28" s="2" t="s">
        <v>96</v>
      </c>
      <c r="B28" s="2" t="s">
        <v>90</v>
      </c>
      <c r="C28" s="2" t="s">
        <v>113</v>
      </c>
    </row>
    <row r="29" spans="1:8" ht="13.9" hidden="1" customHeight="1" x14ac:dyDescent="0.2">
      <c r="A29" s="3" t="s">
        <v>15</v>
      </c>
      <c r="B29" s="3" t="s">
        <v>15</v>
      </c>
      <c r="C29" s="3" t="s">
        <v>15</v>
      </c>
    </row>
    <row r="30" spans="1:8" ht="13.9" hidden="1" customHeight="1" x14ac:dyDescent="0.2">
      <c r="A30" s="3" t="s">
        <v>10</v>
      </c>
      <c r="B30" s="3" t="s">
        <v>11</v>
      </c>
      <c r="C30" s="3" t="s">
        <v>23</v>
      </c>
    </row>
    <row r="31" spans="1:8" ht="13.9" hidden="1" customHeight="1" x14ac:dyDescent="0.2">
      <c r="A31" s="3" t="s">
        <v>97</v>
      </c>
      <c r="B31" s="3" t="s">
        <v>12</v>
      </c>
      <c r="C31" s="3" t="s">
        <v>24</v>
      </c>
    </row>
    <row r="32" spans="1:8" ht="13.9" hidden="1" customHeight="1" x14ac:dyDescent="0.2">
      <c r="A32" s="3"/>
      <c r="B32" s="3" t="s">
        <v>13</v>
      </c>
    </row>
    <row r="33" spans="1:2" ht="13.9" hidden="1" customHeight="1" x14ac:dyDescent="0.2">
      <c r="A33" s="359"/>
      <c r="B33" s="3" t="s">
        <v>14</v>
      </c>
    </row>
    <row r="34" spans="1:2" ht="13.9" hidden="1" customHeight="1" x14ac:dyDescent="0.2">
      <c r="A34" s="3"/>
      <c r="B34" s="3" t="s">
        <v>4</v>
      </c>
    </row>
    <row r="35" spans="1:2" ht="13.9" hidden="1" customHeight="1" x14ac:dyDescent="0.2">
      <c r="A35" s="3"/>
      <c r="B35" s="3" t="s">
        <v>1</v>
      </c>
    </row>
    <row r="36" spans="1:2" ht="13.9" hidden="1" customHeight="1" x14ac:dyDescent="0.2">
      <c r="A36" s="3"/>
      <c r="B36" s="3" t="s">
        <v>52</v>
      </c>
    </row>
    <row r="37" spans="1:2" ht="13.9" hidden="1" customHeight="1" x14ac:dyDescent="0.2">
      <c r="A37" s="3"/>
      <c r="B37" s="3" t="s">
        <v>25</v>
      </c>
    </row>
    <row r="38" spans="1:2" ht="13.9" hidden="1" customHeight="1" x14ac:dyDescent="0.2">
      <c r="B38" s="3" t="s">
        <v>103</v>
      </c>
    </row>
  </sheetData>
  <sheetProtection algorithmName="SHA-512" hashValue="74DOz32frMk8bW6zuRCpCkb/cujfsB1uDiX3c1UJ18nE46DEZWqzmIP14OG2EZIzO50nwBCPPlZk5ykSHKmhCQ==" saltValue="2OcSUIFlrDZYEA7m0EoDHQ==" spinCount="100000" sheet="1" objects="1" scenarios="1" selectLockedCells="1"/>
  <mergeCells count="6">
    <mergeCell ref="A24:F24"/>
    <mergeCell ref="A1:F1"/>
    <mergeCell ref="A2:F2"/>
    <mergeCell ref="A3:F3"/>
    <mergeCell ref="A4:F4"/>
    <mergeCell ref="A23:F23"/>
  </mergeCells>
  <dataValidations count="3">
    <dataValidation type="list" allowBlank="1" showInputMessage="1" showErrorMessage="1" sqref="B7:B19" xr:uid="{2F7D49E4-171B-42A2-9D67-15CE62E119A9}">
      <formula1>$B$29:$B$38</formula1>
    </dataValidation>
    <dataValidation type="list" allowBlank="1" showInputMessage="1" showErrorMessage="1" sqref="A7:A19" xr:uid="{2030E18A-C102-4558-B319-62C3140C3F05}">
      <formula1>$A$29:$A$31</formula1>
    </dataValidation>
    <dataValidation type="list" allowBlank="1" showInputMessage="1" showErrorMessage="1" sqref="E7:E19" xr:uid="{21CD8448-1837-4C3B-A7EA-C1227A5A13D3}">
      <formula1>$C$29:$C$31</formula1>
    </dataValidation>
  </dataValidations>
  <printOptions horizontalCentered="1" verticalCentered="1"/>
  <pageMargins left="0.25" right="0.25" top="0.25" bottom="0.25" header="0.25" footer="0.25"/>
  <pageSetup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8739-E91E-4E18-AB35-EA33985B1826}">
  <sheetPr>
    <tabColor theme="7" tint="0.39997558519241921"/>
    <pageSetUpPr fitToPage="1"/>
  </sheetPr>
  <dimension ref="A1:J36"/>
  <sheetViews>
    <sheetView showGridLines="0" zoomScaleNormal="100" workbookViewId="0">
      <selection activeCell="H13" sqref="H13"/>
    </sheetView>
  </sheetViews>
  <sheetFormatPr defaultColWidth="9.140625" defaultRowHeight="12.75" x14ac:dyDescent="0.2"/>
  <cols>
    <col min="1" max="1" width="19.85546875" style="35" customWidth="1"/>
    <col min="2" max="2" width="9.140625" style="35" customWidth="1"/>
    <col min="3" max="6" width="9.140625" style="35"/>
    <col min="7" max="8" width="24" style="35" customWidth="1"/>
    <col min="9" max="9" width="9.140625" style="35"/>
    <col min="10" max="10" width="9.42578125" style="35" customWidth="1"/>
    <col min="11" max="16384" width="9.140625" style="35"/>
  </cols>
  <sheetData>
    <row r="1" spans="1:10" ht="23.45" customHeight="1" x14ac:dyDescent="0.3">
      <c r="A1" s="542" t="s">
        <v>232</v>
      </c>
      <c r="B1" s="543"/>
      <c r="C1" s="543"/>
      <c r="D1" s="543"/>
      <c r="E1" s="543"/>
      <c r="F1" s="543"/>
      <c r="G1" s="543"/>
      <c r="H1" s="544"/>
    </row>
    <row r="2" spans="1:10" ht="23.45" customHeight="1" thickBot="1" x14ac:dyDescent="0.25">
      <c r="A2" s="545" t="s">
        <v>21</v>
      </c>
      <c r="B2" s="546"/>
      <c r="C2" s="546"/>
      <c r="D2" s="546"/>
      <c r="E2" s="546"/>
      <c r="F2" s="546"/>
      <c r="G2" s="546"/>
      <c r="H2" s="547"/>
    </row>
    <row r="3" spans="1:10" ht="52.9" customHeight="1" thickBot="1" x14ac:dyDescent="0.25">
      <c r="A3" s="548" t="s">
        <v>191</v>
      </c>
      <c r="B3" s="549"/>
      <c r="C3" s="549"/>
      <c r="D3" s="549"/>
      <c r="E3" s="549"/>
      <c r="F3" s="549"/>
      <c r="G3" s="549"/>
      <c r="H3" s="550"/>
    </row>
    <row r="4" spans="1:10" ht="15.75" thickBot="1" x14ac:dyDescent="0.3">
      <c r="A4" s="551" t="s">
        <v>5</v>
      </c>
      <c r="B4" s="552"/>
      <c r="C4" s="552"/>
      <c r="D4" s="552"/>
      <c r="E4" s="552"/>
      <c r="F4" s="552"/>
      <c r="G4" s="552"/>
      <c r="H4" s="45"/>
      <c r="I4" s="4"/>
    </row>
    <row r="5" spans="1:10" ht="15.75" thickBot="1" x14ac:dyDescent="0.25">
      <c r="A5" s="553" t="s">
        <v>51</v>
      </c>
      <c r="B5" s="554"/>
      <c r="C5" s="554"/>
      <c r="D5" s="554"/>
      <c r="E5" s="554"/>
      <c r="F5" s="554"/>
      <c r="G5" s="554"/>
      <c r="H5" s="48">
        <f>'2 - Project Info'!G46</f>
        <v>0</v>
      </c>
      <c r="I5" s="4"/>
    </row>
    <row r="6" spans="1:10" ht="15.75" thickBot="1" x14ac:dyDescent="0.25">
      <c r="A6" s="555" t="s">
        <v>139</v>
      </c>
      <c r="B6" s="556"/>
      <c r="C6" s="556"/>
      <c r="D6" s="556"/>
      <c r="E6" s="556"/>
      <c r="F6" s="556"/>
      <c r="G6" s="556"/>
      <c r="H6" s="48">
        <f>'2 - Project Info'!G49</f>
        <v>0</v>
      </c>
      <c r="I6" s="4"/>
    </row>
    <row r="7" spans="1:10" ht="15.75" thickBot="1" x14ac:dyDescent="0.25">
      <c r="A7" s="557" t="s">
        <v>50</v>
      </c>
      <c r="B7" s="558"/>
      <c r="C7" s="558"/>
      <c r="D7" s="558"/>
      <c r="E7" s="558"/>
      <c r="F7" s="558"/>
      <c r="G7" s="558"/>
      <c r="H7" s="48">
        <f>H5-H6</f>
        <v>0</v>
      </c>
      <c r="I7" s="36"/>
      <c r="J7" s="37"/>
    </row>
    <row r="8" spans="1:10" ht="15.75" thickBot="1" x14ac:dyDescent="0.25">
      <c r="A8" s="282"/>
      <c r="B8" s="71"/>
      <c r="C8" s="71"/>
      <c r="D8" s="71"/>
      <c r="E8" s="71"/>
      <c r="F8" s="71"/>
      <c r="G8" s="71"/>
      <c r="H8" s="283"/>
      <c r="I8" s="36"/>
      <c r="J8" s="37"/>
    </row>
    <row r="9" spans="1:10" ht="15.75" thickBot="1" x14ac:dyDescent="0.25">
      <c r="A9" s="360" t="s">
        <v>196</v>
      </c>
      <c r="B9" s="361"/>
      <c r="C9" s="361"/>
      <c r="D9" s="361"/>
      <c r="E9" s="361"/>
      <c r="F9" s="361"/>
      <c r="G9" s="362"/>
      <c r="H9" s="48">
        <f>'2 - Project Info'!G31+'2 - Project Info'!G33</f>
        <v>0</v>
      </c>
      <c r="I9" s="252"/>
      <c r="J9" s="37"/>
    </row>
    <row r="10" spans="1:10" ht="15" x14ac:dyDescent="0.25">
      <c r="A10" s="33"/>
      <c r="B10" s="32"/>
      <c r="C10" s="32"/>
      <c r="D10" s="32"/>
      <c r="E10" s="32"/>
      <c r="F10" s="32"/>
      <c r="G10" s="32"/>
      <c r="H10" s="34"/>
      <c r="I10" s="4"/>
    </row>
    <row r="11" spans="1:10" ht="15" x14ac:dyDescent="0.25">
      <c r="A11" s="67" t="s">
        <v>160</v>
      </c>
      <c r="B11" s="32"/>
      <c r="C11" s="32"/>
      <c r="D11" s="32"/>
      <c r="E11" s="32"/>
      <c r="F11" s="32"/>
      <c r="G11" s="32"/>
      <c r="H11" s="61"/>
      <c r="I11" s="4"/>
    </row>
    <row r="12" spans="1:10" ht="15.75" thickBot="1" x14ac:dyDescent="0.3">
      <c r="A12" s="62" t="s">
        <v>112</v>
      </c>
      <c r="B12" s="63"/>
      <c r="C12" s="63"/>
      <c r="D12" s="63"/>
      <c r="E12" s="63"/>
      <c r="F12" s="63"/>
      <c r="G12" s="63"/>
      <c r="H12" s="39"/>
      <c r="I12" s="4"/>
    </row>
    <row r="13" spans="1:10" ht="15.75" customHeight="1" x14ac:dyDescent="0.2">
      <c r="A13" s="68" t="s">
        <v>194</v>
      </c>
      <c r="B13" s="40"/>
      <c r="C13" s="40"/>
      <c r="D13" s="40"/>
      <c r="E13" s="40"/>
      <c r="F13" s="40"/>
      <c r="G13" s="40"/>
      <c r="H13" s="284">
        <v>0</v>
      </c>
      <c r="I13" s="4"/>
    </row>
    <row r="14" spans="1:10" ht="15.75" customHeight="1" x14ac:dyDescent="0.2">
      <c r="A14" s="363" t="s">
        <v>192</v>
      </c>
      <c r="B14" s="361"/>
      <c r="C14" s="361"/>
      <c r="D14" s="361"/>
      <c r="E14" s="361"/>
      <c r="F14" s="361"/>
      <c r="G14" s="361"/>
      <c r="H14" s="130">
        <v>0</v>
      </c>
      <c r="I14" s="59" t="str">
        <f>IF(H14&gt;H9,"Please check figures; contributions exceed Land Value, Utility Connections and Demo Costs",IF(H14&lt;H9,"Please ensure all Value Gap Contributions are entered in the Project Info sheet",""))</f>
        <v/>
      </c>
    </row>
    <row r="15" spans="1:10" ht="15.75" customHeight="1" x14ac:dyDescent="0.2">
      <c r="A15" s="99" t="s">
        <v>100</v>
      </c>
      <c r="B15" s="540" t="s">
        <v>101</v>
      </c>
      <c r="C15" s="541"/>
      <c r="D15" s="541"/>
      <c r="E15" s="541"/>
      <c r="F15" s="541"/>
      <c r="G15" s="541"/>
      <c r="H15" s="130">
        <v>0</v>
      </c>
      <c r="I15" s="57"/>
    </row>
    <row r="16" spans="1:10" ht="15.75" customHeight="1" x14ac:dyDescent="0.2">
      <c r="A16" s="99" t="s">
        <v>100</v>
      </c>
      <c r="B16" s="540" t="s">
        <v>101</v>
      </c>
      <c r="C16" s="541"/>
      <c r="D16" s="541"/>
      <c r="E16" s="541"/>
      <c r="F16" s="541"/>
      <c r="G16" s="541"/>
      <c r="H16" s="130">
        <v>0</v>
      </c>
      <c r="I16" s="57"/>
    </row>
    <row r="17" spans="1:10" ht="15.75" customHeight="1" x14ac:dyDescent="0.2">
      <c r="A17" s="99" t="s">
        <v>100</v>
      </c>
      <c r="B17" s="540" t="s">
        <v>101</v>
      </c>
      <c r="C17" s="541"/>
      <c r="D17" s="541"/>
      <c r="E17" s="541"/>
      <c r="F17" s="541"/>
      <c r="G17" s="541"/>
      <c r="H17" s="130">
        <v>0</v>
      </c>
      <c r="I17" s="57"/>
    </row>
    <row r="18" spans="1:10" ht="15.75" customHeight="1" x14ac:dyDescent="0.2">
      <c r="A18" s="99" t="s">
        <v>100</v>
      </c>
      <c r="B18" s="540" t="s">
        <v>101</v>
      </c>
      <c r="C18" s="541"/>
      <c r="D18" s="541"/>
      <c r="E18" s="541"/>
      <c r="F18" s="541"/>
      <c r="G18" s="541"/>
      <c r="H18" s="130">
        <v>0</v>
      </c>
      <c r="I18" s="57"/>
    </row>
    <row r="19" spans="1:10" ht="15.75" customHeight="1" x14ac:dyDescent="0.2">
      <c r="A19" s="99" t="s">
        <v>100</v>
      </c>
      <c r="B19" s="540" t="s">
        <v>101</v>
      </c>
      <c r="C19" s="541"/>
      <c r="D19" s="541"/>
      <c r="E19" s="541"/>
      <c r="F19" s="541"/>
      <c r="G19" s="541"/>
      <c r="H19" s="130">
        <v>0</v>
      </c>
      <c r="I19" s="57"/>
    </row>
    <row r="20" spans="1:10" ht="15.75" customHeight="1" x14ac:dyDescent="0.2">
      <c r="A20" s="99" t="s">
        <v>100</v>
      </c>
      <c r="B20" s="540" t="s">
        <v>101</v>
      </c>
      <c r="C20" s="541"/>
      <c r="D20" s="541"/>
      <c r="E20" s="541"/>
      <c r="F20" s="541"/>
      <c r="G20" s="541"/>
      <c r="H20" s="130">
        <v>0</v>
      </c>
      <c r="I20" s="57"/>
    </row>
    <row r="21" spans="1:10" ht="15.75" customHeight="1" x14ac:dyDescent="0.2">
      <c r="A21" s="99" t="s">
        <v>100</v>
      </c>
      <c r="B21" s="540" t="s">
        <v>101</v>
      </c>
      <c r="C21" s="541"/>
      <c r="D21" s="541"/>
      <c r="E21" s="541"/>
      <c r="F21" s="541"/>
      <c r="G21" s="541"/>
      <c r="H21" s="130">
        <v>0</v>
      </c>
      <c r="I21" s="57"/>
    </row>
    <row r="22" spans="1:10" ht="15.75" customHeight="1" thickBot="1" x14ac:dyDescent="0.25">
      <c r="A22" s="99" t="s">
        <v>100</v>
      </c>
      <c r="B22" s="540" t="s">
        <v>101</v>
      </c>
      <c r="C22" s="541"/>
      <c r="D22" s="541"/>
      <c r="E22" s="541"/>
      <c r="F22" s="541"/>
      <c r="G22" s="541"/>
      <c r="H22" s="130">
        <v>0</v>
      </c>
      <c r="I22" s="57"/>
    </row>
    <row r="23" spans="1:10" ht="17.45" customHeight="1" thickBot="1" x14ac:dyDescent="0.25">
      <c r="A23" s="562" t="s">
        <v>58</v>
      </c>
      <c r="B23" s="563"/>
      <c r="C23" s="563"/>
      <c r="D23" s="563"/>
      <c r="E23" s="563"/>
      <c r="F23" s="563"/>
      <c r="G23" s="563"/>
      <c r="H23" s="64">
        <f>SUM(H13:H22)</f>
        <v>0</v>
      </c>
      <c r="I23" s="59" t="str">
        <f>IF(H23&gt;H7,"Please check figures; Contributions exceed Anticipated Value Gap",IF(H23&lt;H7,"Please ensure all Value Gap Contributions are entered in the Project Info sheet",""))</f>
        <v/>
      </c>
    </row>
    <row r="24" spans="1:10" ht="15" customHeight="1" thickBot="1" x14ac:dyDescent="0.25">
      <c r="A24" s="65"/>
      <c r="B24" s="66"/>
      <c r="C24" s="66"/>
      <c r="D24" s="66"/>
      <c r="E24" s="66"/>
      <c r="F24" s="66"/>
      <c r="G24" s="66"/>
      <c r="H24" s="1"/>
    </row>
    <row r="25" spans="1:10" ht="15.75" thickBot="1" x14ac:dyDescent="0.25">
      <c r="A25" s="564" t="s">
        <v>227</v>
      </c>
      <c r="B25" s="565"/>
      <c r="C25" s="565"/>
      <c r="D25" s="565"/>
      <c r="E25" s="565"/>
      <c r="F25" s="565"/>
      <c r="G25" s="565"/>
      <c r="H25" s="83"/>
      <c r="I25" s="73" t="str">
        <f>IF(H25=0,"Be sure to enter a number here","")</f>
        <v>Be sure to enter a number here</v>
      </c>
    </row>
    <row r="26" spans="1:10" ht="36" customHeight="1" thickBot="1" x14ac:dyDescent="0.3">
      <c r="A26" s="566" t="s">
        <v>176</v>
      </c>
      <c r="B26" s="567"/>
      <c r="C26" s="567"/>
      <c r="D26" s="567"/>
      <c r="E26" s="567"/>
      <c r="F26" s="567"/>
      <c r="G26" s="567"/>
      <c r="H26" s="74">
        <f>(H13)*H25</f>
        <v>0</v>
      </c>
      <c r="I26" s="38"/>
      <c r="J26" s="37"/>
    </row>
    <row r="27" spans="1:10" ht="13.5" thickBot="1" x14ac:dyDescent="0.25">
      <c r="A27" s="41"/>
      <c r="B27" s="42"/>
      <c r="C27" s="42"/>
      <c r="D27" s="42"/>
      <c r="E27" s="42"/>
      <c r="F27" s="42"/>
      <c r="G27" s="42"/>
      <c r="H27" s="37"/>
    </row>
    <row r="28" spans="1:10" s="107" customFormat="1" ht="34.9" customHeight="1" thickBot="1" x14ac:dyDescent="0.3">
      <c r="A28" s="559"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60"/>
      <c r="C28" s="560"/>
      <c r="D28" s="560"/>
      <c r="E28" s="560"/>
      <c r="F28" s="560"/>
      <c r="G28" s="560"/>
      <c r="H28" s="561"/>
    </row>
    <row r="29" spans="1:10" ht="84" customHeight="1" thickBot="1" x14ac:dyDescent="0.25">
      <c r="A29" s="469"/>
      <c r="B29" s="470"/>
      <c r="C29" s="470"/>
      <c r="D29" s="470"/>
      <c r="E29" s="470"/>
      <c r="F29" s="470"/>
      <c r="G29" s="470"/>
      <c r="H29" s="471"/>
    </row>
    <row r="32" spans="1:10" hidden="1" x14ac:dyDescent="0.2">
      <c r="B32" s="35" t="s">
        <v>100</v>
      </c>
    </row>
    <row r="33" spans="2:2" hidden="1" x14ac:dyDescent="0.2">
      <c r="B33" s="35" t="s">
        <v>80</v>
      </c>
    </row>
    <row r="34" spans="2:2" hidden="1" x14ac:dyDescent="0.2">
      <c r="B34" s="35" t="s">
        <v>82</v>
      </c>
    </row>
    <row r="35" spans="2:2" hidden="1" x14ac:dyDescent="0.2">
      <c r="B35" s="4" t="s">
        <v>150</v>
      </c>
    </row>
    <row r="36" spans="2:2" hidden="1" x14ac:dyDescent="0.2"/>
  </sheetData>
  <sheetProtection algorithmName="SHA-512" hashValue="utns3T448VYH8hbkVU2n1zIRAROPX3e61rYq+yN8YO3ITopw+JkpZuCCSQaUIRbz+Wnhv5mMSE8yB6CIJz4dJg==" saltValue="NVRSUT3o4s4PTPbWs2nsIw==" spinCount="100000" sheet="1" objects="1" scenarios="1" selectLockedCells="1"/>
  <dataConsolidate/>
  <mergeCells count="20">
    <mergeCell ref="A28:H28"/>
    <mergeCell ref="A29:H29"/>
    <mergeCell ref="B20:G20"/>
    <mergeCell ref="B21:G21"/>
    <mergeCell ref="B22:G22"/>
    <mergeCell ref="A23:G23"/>
    <mergeCell ref="A25:G25"/>
    <mergeCell ref="A26:G26"/>
    <mergeCell ref="B19:G19"/>
    <mergeCell ref="A1:H1"/>
    <mergeCell ref="A2:H2"/>
    <mergeCell ref="A3:H3"/>
    <mergeCell ref="A4:G4"/>
    <mergeCell ref="A5:G5"/>
    <mergeCell ref="A6:G6"/>
    <mergeCell ref="A7:G7"/>
    <mergeCell ref="B15:G15"/>
    <mergeCell ref="B16:G16"/>
    <mergeCell ref="B17:G17"/>
    <mergeCell ref="B18:G18"/>
  </mergeCells>
  <conditionalFormatting sqref="A28">
    <cfRule type="expression" dxfId="1" priority="1" stopIfTrue="1">
      <formula>$H$23&lt;&gt;$H$7</formula>
    </cfRule>
  </conditionalFormatting>
  <dataValidations count="5">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8D56F4F8-FF37-4BF1-A54A-73C6B20EC786}">
      <formula1>$B$32:$B$35</formula1>
    </dataValidation>
    <dataValidation errorStyle="warning" allowBlank="1" showInputMessage="1" showErrorMessage="1" errorTitle="Sources do not equal Gap" error="Explain in Line 24, below." sqref="H23" xr:uid="{F0E9545F-FC44-4D6E-BECA-D113F000F9FC}"/>
    <dataValidation type="whole" errorStyle="warning" operator="lessThanOrEqual" allowBlank="1" showInputMessage="1" showErrorMessage="1" errorTitle="Sources Exceed Need" error="Check project expenses listed in the Project Info tab." promptTitle="For CLT Units Only" prompt="Only CLT units are eligible to request Impact Funds for land acquisition, utility connections and demolition. " sqref="H14" xr:uid="{B7657381-5C76-445B-A662-A9A276D0DC60}">
      <formula1>H9</formula1>
    </dataValidation>
    <dataValidation type="whole" errorStyle="information" operator="equal" allowBlank="1" showInputMessage="1" errorTitle="Sources not equal to need" error="Check Value Gap Sources in Line I13-I18, or explain in Line 27." sqref="H13" xr:uid="{EAFEF21B-103B-49F4-A116-718F277BA2B7}">
      <formula1>H7</formula1>
    </dataValidation>
    <dataValidation operator="equal" allowBlank="1" showInputMessage="1" showErrorMessage="1" error="Number of units with Value Gap must not exceed the number of units on the Project Information Financial Worksheet. If some units have substantially different Value Gaps, complete additional Workbooks for those units." sqref="H25" xr:uid="{8ABE4CFB-4BCE-4512-A383-3C1C8189FA3E}"/>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79675870-7E83-4CEF-8ADF-7881394C9062}">
          <x14:formula1>
            <xm:f>'1 - Leverage'!$D$20</xm:f>
          </x14:formula1>
          <xm:sqref>H15:H22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46FF-3FD8-4E1B-B37F-73A9F23B7358}">
  <sheetPr>
    <tabColor theme="7" tint="0.39997558519241921"/>
  </sheetPr>
  <dimension ref="A1:K46"/>
  <sheetViews>
    <sheetView topLeftCell="A9" zoomScaleNormal="100" workbookViewId="0">
      <selection activeCell="C6" sqref="C6"/>
    </sheetView>
  </sheetViews>
  <sheetFormatPr defaultColWidth="9.140625" defaultRowHeight="12.75" x14ac:dyDescent="0.2"/>
  <cols>
    <col min="1" max="1" width="19.85546875" style="249" customWidth="1"/>
    <col min="2" max="2" width="9.140625" style="249" customWidth="1"/>
    <col min="3" max="3" width="26.28515625" style="249" customWidth="1"/>
    <col min="4" max="4" width="14.42578125" style="249" customWidth="1"/>
    <col min="5" max="5" width="18.7109375" style="249" customWidth="1"/>
    <col min="6" max="6" width="21.140625" style="249" customWidth="1"/>
    <col min="7" max="7" width="8.28515625" style="249" customWidth="1"/>
    <col min="8" max="8" width="9.42578125" style="249" customWidth="1"/>
    <col min="9" max="16384" width="9.140625" style="249"/>
  </cols>
  <sheetData>
    <row r="1" spans="1:8" ht="18.75" x14ac:dyDescent="0.2">
      <c r="A1" s="460" t="s">
        <v>232</v>
      </c>
      <c r="B1" s="592"/>
      <c r="C1" s="592"/>
      <c r="D1" s="592"/>
      <c r="E1" s="592"/>
      <c r="F1" s="593"/>
    </row>
    <row r="2" spans="1:8" ht="19.899999999999999" customHeight="1" thickBot="1" x14ac:dyDescent="0.25">
      <c r="A2" s="594" t="s">
        <v>133</v>
      </c>
      <c r="B2" s="595"/>
      <c r="C2" s="595"/>
      <c r="D2" s="595"/>
      <c r="E2" s="595"/>
      <c r="F2" s="596"/>
    </row>
    <row r="3" spans="1:8" ht="124.15" customHeight="1" thickBot="1" x14ac:dyDescent="0.25">
      <c r="A3" s="597" t="s">
        <v>205</v>
      </c>
      <c r="B3" s="598"/>
      <c r="C3" s="598"/>
      <c r="D3" s="598"/>
      <c r="E3" s="598"/>
      <c r="F3" s="599"/>
    </row>
    <row r="4" spans="1:8" s="250" customFormat="1" ht="15.75" thickBot="1" x14ac:dyDescent="0.3">
      <c r="A4" s="259"/>
      <c r="B4" s="259"/>
      <c r="C4" s="260"/>
    </row>
    <row r="5" spans="1:8" s="251" customFormat="1" ht="18" customHeight="1" thickBot="1" x14ac:dyDescent="0.3">
      <c r="A5" s="600" t="s">
        <v>121</v>
      </c>
      <c r="B5" s="601"/>
      <c r="C5" s="602"/>
      <c r="D5" s="288"/>
      <c r="E5" s="264"/>
      <c r="F5" s="264"/>
    </row>
    <row r="6" spans="1:8" ht="20.45" customHeight="1" thickBot="1" x14ac:dyDescent="0.25">
      <c r="A6" s="603" t="s">
        <v>197</v>
      </c>
      <c r="B6" s="604"/>
      <c r="C6" s="114"/>
      <c r="D6" s="263"/>
      <c r="E6" s="263"/>
      <c r="F6" s="252"/>
    </row>
    <row r="7" spans="1:8" s="252" customFormat="1" ht="20.45" customHeight="1" thickBot="1" x14ac:dyDescent="0.25">
      <c r="A7" s="261"/>
      <c r="B7" s="262"/>
      <c r="C7" s="263"/>
      <c r="D7" s="263"/>
      <c r="E7" s="263"/>
    </row>
    <row r="8" spans="1:8" s="253" customFormat="1" ht="18" customHeight="1" thickBot="1" x14ac:dyDescent="0.3">
      <c r="A8" s="581" t="s">
        <v>161</v>
      </c>
      <c r="B8" s="582"/>
      <c r="C8" s="582"/>
      <c r="D8" s="582"/>
      <c r="E8" s="582"/>
      <c r="F8" s="583"/>
    </row>
    <row r="9" spans="1:8" ht="15.4" customHeight="1" x14ac:dyDescent="0.2">
      <c r="A9" s="578" t="s">
        <v>139</v>
      </c>
      <c r="B9" s="579"/>
      <c r="C9" s="579"/>
      <c r="D9" s="579"/>
      <c r="E9" s="580"/>
      <c r="F9" s="364">
        <f>'2 - Project Info'!G49</f>
        <v>0</v>
      </c>
      <c r="G9" s="254"/>
    </row>
    <row r="10" spans="1:8" ht="15.4" customHeight="1" x14ac:dyDescent="0.2">
      <c r="A10" s="569" t="s">
        <v>87</v>
      </c>
      <c r="B10" s="570"/>
      <c r="C10" s="570"/>
      <c r="D10" s="570"/>
      <c r="E10" s="571"/>
      <c r="F10" s="134">
        <v>0</v>
      </c>
    </row>
    <row r="11" spans="1:8" ht="15.4" customHeight="1" x14ac:dyDescent="0.2">
      <c r="A11" s="572" t="s">
        <v>106</v>
      </c>
      <c r="B11" s="573"/>
      <c r="C11" s="573"/>
      <c r="D11" s="573"/>
      <c r="E11" s="574"/>
      <c r="F11" s="116">
        <f>SUM(F9:F10)</f>
        <v>0</v>
      </c>
    </row>
    <row r="12" spans="1:8" ht="15.4" customHeight="1" thickBot="1" x14ac:dyDescent="0.25">
      <c r="A12" s="575" t="s">
        <v>107</v>
      </c>
      <c r="B12" s="576"/>
      <c r="C12" s="576"/>
      <c r="D12" s="576"/>
      <c r="E12" s="577"/>
      <c r="F12" s="117">
        <f>F11-F16</f>
        <v>0</v>
      </c>
      <c r="G12" s="252"/>
      <c r="H12" s="252"/>
    </row>
    <row r="13" spans="1:8" ht="15.75" thickBot="1" x14ac:dyDescent="0.3">
      <c r="A13" s="273"/>
      <c r="B13" s="274"/>
      <c r="C13" s="274"/>
      <c r="D13" s="274"/>
      <c r="E13" s="274"/>
      <c r="F13" s="34"/>
    </row>
    <row r="14" spans="1:8" ht="18" customHeight="1" thickBot="1" x14ac:dyDescent="0.25">
      <c r="A14" s="581" t="s">
        <v>162</v>
      </c>
      <c r="B14" s="582"/>
      <c r="C14" s="582"/>
      <c r="D14" s="582"/>
      <c r="E14" s="582"/>
      <c r="F14" s="583"/>
    </row>
    <row r="15" spans="1:8" ht="45" customHeight="1" thickBot="1" x14ac:dyDescent="0.25">
      <c r="A15" s="584" t="s">
        <v>163</v>
      </c>
      <c r="B15" s="585"/>
      <c r="C15" s="585"/>
      <c r="D15" s="585"/>
      <c r="E15" s="585"/>
      <c r="F15" s="586"/>
    </row>
    <row r="16" spans="1:8" ht="15" x14ac:dyDescent="0.25">
      <c r="A16" s="265" t="s">
        <v>84</v>
      </c>
      <c r="B16" s="266"/>
      <c r="C16" s="267"/>
      <c r="D16" s="268"/>
      <c r="E16" s="268"/>
      <c r="F16" s="140">
        <v>0</v>
      </c>
    </row>
    <row r="17" spans="1:8" ht="14.45" customHeight="1" x14ac:dyDescent="0.25">
      <c r="A17" s="265" t="s">
        <v>102</v>
      </c>
      <c r="B17" s="266"/>
      <c r="C17" s="267"/>
      <c r="D17" s="268"/>
      <c r="E17" s="268"/>
      <c r="F17" s="113">
        <v>0</v>
      </c>
    </row>
    <row r="18" spans="1:8" ht="14.45" customHeight="1" x14ac:dyDescent="0.25">
      <c r="A18" s="265" t="s">
        <v>88</v>
      </c>
      <c r="B18" s="266"/>
      <c r="C18" s="267"/>
      <c r="D18" s="268"/>
      <c r="E18" s="268"/>
      <c r="F18" s="113">
        <v>0</v>
      </c>
    </row>
    <row r="19" spans="1:8" ht="14.45" customHeight="1" x14ac:dyDescent="0.25">
      <c r="A19" s="269" t="s">
        <v>164</v>
      </c>
      <c r="B19" s="266"/>
      <c r="C19" s="270"/>
      <c r="D19" s="268"/>
      <c r="E19" s="268"/>
      <c r="F19" s="113">
        <v>0</v>
      </c>
    </row>
    <row r="20" spans="1:8" ht="14.45" customHeight="1" x14ac:dyDescent="0.2">
      <c r="A20" s="587" t="s">
        <v>104</v>
      </c>
      <c r="B20" s="588"/>
      <c r="C20" s="588"/>
      <c r="D20" s="589"/>
      <c r="E20" s="271"/>
      <c r="F20" s="113">
        <v>0</v>
      </c>
      <c r="G20" s="255" t="s">
        <v>134</v>
      </c>
    </row>
    <row r="21" spans="1:8" ht="14.45" customHeight="1" x14ac:dyDescent="0.2">
      <c r="A21" s="590" t="s">
        <v>105</v>
      </c>
      <c r="B21" s="591"/>
      <c r="C21" s="591"/>
      <c r="D21" s="591"/>
      <c r="E21" s="272"/>
      <c r="F21" s="113">
        <v>0</v>
      </c>
      <c r="G21" s="365" t="s">
        <v>26</v>
      </c>
    </row>
    <row r="22" spans="1:8" ht="15.75" customHeight="1" x14ac:dyDescent="0.2">
      <c r="A22" s="99" t="s">
        <v>100</v>
      </c>
      <c r="B22" s="540" t="s">
        <v>101</v>
      </c>
      <c r="C22" s="541"/>
      <c r="D22" s="541"/>
      <c r="E22" s="568"/>
      <c r="F22" s="113">
        <v>0</v>
      </c>
      <c r="G22" s="256"/>
    </row>
    <row r="23" spans="1:8" ht="15.75" customHeight="1" x14ac:dyDescent="0.2">
      <c r="A23" s="99" t="s">
        <v>100</v>
      </c>
      <c r="B23" s="540" t="s">
        <v>101</v>
      </c>
      <c r="C23" s="541"/>
      <c r="D23" s="541"/>
      <c r="E23" s="568"/>
      <c r="F23" s="113">
        <v>0</v>
      </c>
      <c r="G23" s="256"/>
    </row>
    <row r="24" spans="1:8" ht="15.75" customHeight="1" x14ac:dyDescent="0.2">
      <c r="A24" s="99" t="s">
        <v>100</v>
      </c>
      <c r="B24" s="540" t="s">
        <v>101</v>
      </c>
      <c r="C24" s="541"/>
      <c r="D24" s="541"/>
      <c r="E24" s="568"/>
      <c r="F24" s="113">
        <v>0</v>
      </c>
      <c r="G24" s="256"/>
    </row>
    <row r="25" spans="1:8" ht="15.75" customHeight="1" x14ac:dyDescent="0.2">
      <c r="A25" s="99" t="s">
        <v>100</v>
      </c>
      <c r="B25" s="540" t="s">
        <v>101</v>
      </c>
      <c r="C25" s="541"/>
      <c r="D25" s="541"/>
      <c r="E25" s="568"/>
      <c r="F25" s="113">
        <v>0</v>
      </c>
      <c r="G25" s="256"/>
    </row>
    <row r="26" spans="1:8" ht="15.75" customHeight="1" x14ac:dyDescent="0.2">
      <c r="A26" s="99" t="s">
        <v>100</v>
      </c>
      <c r="B26" s="540" t="s">
        <v>101</v>
      </c>
      <c r="C26" s="541"/>
      <c r="D26" s="541"/>
      <c r="E26" s="568"/>
      <c r="F26" s="113">
        <v>0</v>
      </c>
      <c r="G26" s="256"/>
    </row>
    <row r="27" spans="1:8" ht="15.75" customHeight="1" x14ac:dyDescent="0.2">
      <c r="A27" s="99" t="s">
        <v>100</v>
      </c>
      <c r="B27" s="540" t="s">
        <v>101</v>
      </c>
      <c r="C27" s="541"/>
      <c r="D27" s="541"/>
      <c r="E27" s="568"/>
      <c r="F27" s="113">
        <v>0</v>
      </c>
      <c r="G27" s="256"/>
    </row>
    <row r="28" spans="1:8" ht="15.75" customHeight="1" x14ac:dyDescent="0.2">
      <c r="A28" s="99" t="s">
        <v>100</v>
      </c>
      <c r="B28" s="540" t="s">
        <v>101</v>
      </c>
      <c r="C28" s="541"/>
      <c r="D28" s="541"/>
      <c r="E28" s="568"/>
      <c r="F28" s="113">
        <v>0</v>
      </c>
      <c r="G28" s="256"/>
    </row>
    <row r="29" spans="1:8" ht="15.75" customHeight="1" thickBot="1" x14ac:dyDescent="0.25">
      <c r="A29" s="99" t="s">
        <v>100</v>
      </c>
      <c r="B29" s="540" t="s">
        <v>101</v>
      </c>
      <c r="C29" s="541"/>
      <c r="D29" s="541"/>
      <c r="E29" s="568"/>
      <c r="F29" s="141">
        <v>0</v>
      </c>
      <c r="G29" s="256"/>
    </row>
    <row r="30" spans="1:8" ht="18" customHeight="1" thickBot="1" x14ac:dyDescent="0.25">
      <c r="A30" s="610" t="s">
        <v>95</v>
      </c>
      <c r="B30" s="611"/>
      <c r="C30" s="611"/>
      <c r="D30" s="611"/>
      <c r="E30" s="115"/>
      <c r="F30" s="129">
        <f>SUM(F17:F29)</f>
        <v>0</v>
      </c>
      <c r="G30" s="257" t="str">
        <f>IF(F30&gt;F12,"Please check figures; Contributions exceed Anticipated Affordability Gap",IF(F30&lt;F12,"There are not enough sources to cover the Anticipated Affordability Gap. Please ensure all Affordability Gap Contributions are entered in Cells F16-F29",""))</f>
        <v/>
      </c>
    </row>
    <row r="31" spans="1:8" ht="18" customHeight="1" thickBot="1" x14ac:dyDescent="0.25">
      <c r="A31" s="612" t="s">
        <v>108</v>
      </c>
      <c r="B31" s="613"/>
      <c r="C31" s="613"/>
      <c r="D31" s="613"/>
      <c r="E31" s="275"/>
      <c r="F31" s="83"/>
      <c r="G31" s="256" t="str">
        <f>IF(F31=0,"Be sure to enter a number here","")</f>
        <v>Be sure to enter a number here</v>
      </c>
    </row>
    <row r="32" spans="1:8" ht="45" customHeight="1" thickBot="1" x14ac:dyDescent="0.3">
      <c r="A32" s="614" t="s">
        <v>165</v>
      </c>
      <c r="B32" s="615"/>
      <c r="C32" s="615"/>
      <c r="D32" s="615"/>
      <c r="E32" s="301"/>
      <c r="F32" s="74">
        <f>(F19)*F31</f>
        <v>0</v>
      </c>
      <c r="G32" s="258"/>
      <c r="H32" s="252"/>
    </row>
    <row r="33" spans="1:11" ht="15.75" thickBot="1" x14ac:dyDescent="0.3">
      <c r="A33" s="276"/>
      <c r="B33" s="276"/>
      <c r="C33" s="276"/>
      <c r="D33" s="276"/>
      <c r="E33" s="276"/>
      <c r="F33" s="138"/>
      <c r="G33" s="258"/>
      <c r="H33" s="252"/>
    </row>
    <row r="34" spans="1:11" ht="18" customHeight="1" thickBot="1" x14ac:dyDescent="0.25">
      <c r="A34" s="581" t="s">
        <v>166</v>
      </c>
      <c r="B34" s="582"/>
      <c r="C34" s="582"/>
      <c r="D34" s="582"/>
      <c r="E34" s="582"/>
      <c r="F34" s="583"/>
      <c r="G34" s="258"/>
      <c r="H34" s="252"/>
    </row>
    <row r="35" spans="1:11" ht="18" customHeight="1" x14ac:dyDescent="0.25">
      <c r="A35" s="616" t="s">
        <v>123</v>
      </c>
      <c r="B35" s="617"/>
      <c r="C35" s="617"/>
      <c r="D35" s="617"/>
      <c r="E35" s="618"/>
      <c r="F35" s="146">
        <v>0</v>
      </c>
      <c r="G35" s="258"/>
      <c r="H35" s="252"/>
    </row>
    <row r="36" spans="1:11" ht="18" customHeight="1" thickBot="1" x14ac:dyDescent="0.25">
      <c r="A36" s="619" t="s">
        <v>124</v>
      </c>
      <c r="B36" s="620"/>
      <c r="C36" s="620"/>
      <c r="D36" s="620"/>
      <c r="E36" s="621"/>
      <c r="F36" s="366">
        <f>F31</f>
        <v>0</v>
      </c>
      <c r="H36" s="252"/>
    </row>
    <row r="37" spans="1:11" ht="46.9" customHeight="1" thickBot="1" x14ac:dyDescent="0.3">
      <c r="A37" s="622" t="s">
        <v>130</v>
      </c>
      <c r="B37" s="623"/>
      <c r="C37" s="623"/>
      <c r="D37" s="623"/>
      <c r="E37" s="624"/>
      <c r="F37" s="145">
        <f>F35*F36</f>
        <v>0</v>
      </c>
      <c r="G37" s="605" t="s">
        <v>129</v>
      </c>
      <c r="H37" s="606"/>
      <c r="I37" s="606"/>
      <c r="J37" s="606"/>
      <c r="K37" s="606"/>
    </row>
    <row r="38" spans="1:11" ht="13.5" thickBot="1" x14ac:dyDescent="0.25">
      <c r="A38" s="277"/>
      <c r="B38" s="277"/>
      <c r="C38" s="277"/>
      <c r="D38" s="277"/>
      <c r="E38" s="278"/>
      <c r="F38" s="252"/>
    </row>
    <row r="39" spans="1:11" ht="30" customHeight="1" thickBot="1" x14ac:dyDescent="0.25">
      <c r="A39" s="607" t="s">
        <v>167</v>
      </c>
      <c r="B39" s="608"/>
      <c r="C39" s="608"/>
      <c r="D39" s="608"/>
      <c r="E39" s="608"/>
      <c r="F39" s="609"/>
    </row>
    <row r="40" spans="1:11" ht="84" customHeight="1" thickBot="1" x14ac:dyDescent="0.25">
      <c r="A40" s="454" t="s">
        <v>62</v>
      </c>
      <c r="B40" s="455"/>
      <c r="C40" s="455"/>
      <c r="D40" s="455"/>
      <c r="E40" s="455"/>
      <c r="F40" s="456"/>
    </row>
    <row r="43" spans="1:11" hidden="1" x14ac:dyDescent="0.2">
      <c r="B43" s="249" t="s">
        <v>100</v>
      </c>
    </row>
    <row r="44" spans="1:11" hidden="1" x14ac:dyDescent="0.2">
      <c r="B44" s="249" t="s">
        <v>80</v>
      </c>
    </row>
    <row r="45" spans="1:11" hidden="1" x14ac:dyDescent="0.2">
      <c r="B45" s="249" t="s">
        <v>82</v>
      </c>
    </row>
    <row r="46" spans="1:11" hidden="1" x14ac:dyDescent="0.2">
      <c r="B46" s="249" t="s">
        <v>150</v>
      </c>
    </row>
  </sheetData>
  <sheetProtection algorithmName="SHA-512" hashValue="MGLj44VEIlbPo5ni4Q6kVAoH9XhkAyy3FHj5ycXzSaqIYM+ZIceqDz193QXfAAmeMrlUPYug74FqxPBB8XFHSQ==" saltValue="5wqVivPl6iAqdJq2/T38yg==" spinCount="100000" sheet="1" objects="1" scenarios="1" selectLockedCells="1"/>
  <mergeCells count="32">
    <mergeCell ref="A40:F40"/>
    <mergeCell ref="A34:F34"/>
    <mergeCell ref="A35:E35"/>
    <mergeCell ref="A36:E36"/>
    <mergeCell ref="A37:E37"/>
    <mergeCell ref="B26:E26"/>
    <mergeCell ref="B27:E27"/>
    <mergeCell ref="B28:E28"/>
    <mergeCell ref="B29:E29"/>
    <mergeCell ref="B25:E25"/>
    <mergeCell ref="G37:K37"/>
    <mergeCell ref="A39:F39"/>
    <mergeCell ref="A30:D30"/>
    <mergeCell ref="A31:D31"/>
    <mergeCell ref="A32:D32"/>
    <mergeCell ref="A1:F1"/>
    <mergeCell ref="A2:F2"/>
    <mergeCell ref="A3:F3"/>
    <mergeCell ref="A5:C5"/>
    <mergeCell ref="A8:F8"/>
    <mergeCell ref="A6:B6"/>
    <mergeCell ref="B24:E24"/>
    <mergeCell ref="A10:E10"/>
    <mergeCell ref="A11:E11"/>
    <mergeCell ref="A12:E12"/>
    <mergeCell ref="A9:E9"/>
    <mergeCell ref="A14:F14"/>
    <mergeCell ref="A15:F15"/>
    <mergeCell ref="A20:D20"/>
    <mergeCell ref="A21:D21"/>
    <mergeCell ref="B22:E22"/>
    <mergeCell ref="B23:E23"/>
  </mergeCells>
  <conditionalFormatting sqref="A39">
    <cfRule type="expression" dxfId="0" priority="1" stopIfTrue="1">
      <formula>#REF!&lt;&gt;$F$12</formula>
    </cfRule>
  </conditionalFormatting>
  <dataValidations count="7">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New Construction Activity Application." prompt="Minnesota Housing allows an Administration Fee of $1000/unit to be paid from Impact Fund dollars. If requesting an amount greater than $1000/unit, provide your justification in the New Construction Activity Application." sqref="F35" xr:uid="{91D01986-06E4-4C5B-B85D-CAEB48C3AA11}">
      <formula1>0</formula1>
      <formula2>1000</formula2>
    </dataValidation>
    <dataValidation allowBlank="1" sqref="F37" xr:uid="{D6D8A662-66D2-4EE0-B3D6-091AD0C5ECFC}"/>
    <dataValidation type="whole" operator="lessThanOrEqual" allowBlank="1" showInputMessage="1" showErrorMessage="1" errorTitle="Cannot exceed cell F31" error="Total units requesting Administration Fee but cannot exceed the total number of units requesting Affordability Gap in cell F31." sqref="F36" xr:uid="{C6352174-0CCC-4F12-9665-FE14DD3867D6}">
      <formula1>F31</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2:A29" xr:uid="{090F8BF2-6185-4487-98FE-653656A937D6}">
      <formula1>$B$43:$B$46</formula1>
    </dataValidation>
    <dataValidation allowBlank="1" showInputMessage="1" showErrorMessage="1" prompt="Use Line 17 on Affordability Gap worksheet" sqref="A16" xr:uid="{5BCC29CB-B568-42A0-A89E-6000A64DC74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0:E20" xr:uid="{C7992492-D378-4ED4-B4C9-A294964B210C}"/>
    <dataValidation operator="lessThanOrEqual" allowBlank="1" showInputMessage="1" showErrorMessage="1" error="Number of units requesting Affordability Gap must not exceed the number of units on the Project Info Fin Wksht. If some units have substantially different Affordability Gaps, complete additional Workbooks for those units." sqref="F31" xr:uid="{FD036AA2-B870-4D0A-BB86-21F1A90365D9}"/>
  </dataValidations>
  <hyperlinks>
    <hyperlink ref="G21" r:id="rId1" xr:uid="{64CB0E3B-700A-4A3F-BC7A-20DEA2F41D7F}"/>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939431DA-D00B-43F3-A7FB-E5C176BA0A65}">
          <x14:formula1>
            <xm:f>'2 - Leverage'!$D$20</xm:f>
          </x14:formula1>
          <xm:sqref>F22:F29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SUMMARY</vt:lpstr>
      <vt:lpstr>1 - Sources and Uses</vt:lpstr>
      <vt:lpstr>1 - Direct Costs</vt:lpstr>
      <vt:lpstr>1 - Leverage</vt:lpstr>
      <vt:lpstr>2 - Sources and Uses</vt:lpstr>
      <vt:lpstr>2 - Project Info</vt:lpstr>
      <vt:lpstr>2 - Leverage</vt:lpstr>
      <vt:lpstr>2 - Value Gap</vt:lpstr>
      <vt:lpstr>2 - Aff Gap</vt:lpstr>
      <vt:lpstr>'1 - Direct Costs'!Print_Area</vt:lpstr>
      <vt:lpstr>'1 - Leverage'!Print_Area</vt:lpstr>
      <vt:lpstr>'1 - Sources and Uses'!Print_Area</vt:lpstr>
      <vt:lpstr>'2 - Aff Gap'!Print_Area</vt:lpstr>
      <vt:lpstr>'2 - Leverage'!Print_Area</vt:lpstr>
      <vt:lpstr>'2 - Project Info'!Print_Area</vt:lpstr>
      <vt:lpstr>'2 - Sources and Uses'!Print_Area</vt:lpstr>
      <vt:lpstr>'2 -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2023-04-06T19:37:11Z</cp:lastPrinted>
  <dcterms:created xsi:type="dcterms:W3CDTF">2011-02-11T19:30:46Z</dcterms:created>
  <dcterms:modified xsi:type="dcterms:W3CDTF">2024-06-13T17:16:23Z</dcterms:modified>
</cp:coreProperties>
</file>